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T:\Audit\Audit 20\"/>
    </mc:Choice>
  </mc:AlternateContent>
  <xr:revisionPtr revIDLastSave="0" documentId="8_{A113D2CA-4902-4393-A61D-7FAC672728FE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BUD_ALL" sheetId="1" r:id="rId1"/>
    <sheet name="Sheet1" sheetId="2" r:id="rId2"/>
  </sheets>
  <definedNames>
    <definedName name="_xlnm.Print_Area" localSheetId="0">BUD_ALL!$A$7:$F$183</definedName>
    <definedName name="_xlnm.Print_Titles" localSheetId="0">BUD_ALL!$1:$6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1" l="1"/>
  <c r="D40" i="2" l="1"/>
  <c r="D161" i="1" l="1"/>
  <c r="C161" i="1"/>
  <c r="E151" i="1"/>
  <c r="F151" i="1" s="1"/>
  <c r="C10" i="1" l="1"/>
  <c r="E165" i="1" l="1"/>
  <c r="F165" i="1" s="1"/>
  <c r="E96" i="1"/>
  <c r="E166" i="1" l="1"/>
  <c r="F166" i="1" s="1"/>
  <c r="E167" i="1"/>
  <c r="E168" i="1"/>
  <c r="E48" i="1"/>
  <c r="F48" i="1" s="1"/>
  <c r="E46" i="1"/>
  <c r="F46" i="1" s="1"/>
  <c r="E44" i="1"/>
  <c r="F44" i="1" s="1"/>
  <c r="E43" i="1"/>
  <c r="F43" i="1" s="1"/>
  <c r="E25" i="1"/>
  <c r="E121" i="1"/>
  <c r="E27" i="1"/>
  <c r="E80" i="1" l="1"/>
  <c r="F80" i="1" s="1"/>
  <c r="E81" i="1"/>
  <c r="F81" i="1" s="1"/>
  <c r="E144" i="1" l="1"/>
  <c r="F144" i="1" s="1"/>
  <c r="E143" i="1"/>
  <c r="F143" i="1" s="1"/>
  <c r="C103" i="1"/>
  <c r="E137" i="1" l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36" i="1"/>
  <c r="F136" i="1" s="1"/>
  <c r="E145" i="1"/>
  <c r="F145" i="1" s="1"/>
  <c r="E45" i="1"/>
  <c r="F45" i="1" s="1"/>
  <c r="E26" i="1" l="1"/>
  <c r="F26" i="1" s="1"/>
  <c r="E10" i="1" l="1"/>
  <c r="F10" i="1" s="1"/>
  <c r="E176" i="1"/>
  <c r="E70" i="1"/>
  <c r="F70" i="1" s="1"/>
  <c r="D76" i="1"/>
  <c r="E59" i="1"/>
  <c r="F59" i="1" s="1"/>
  <c r="D55" i="1"/>
  <c r="D179" i="1"/>
  <c r="D153" i="1"/>
  <c r="D127" i="1"/>
  <c r="C132" i="1"/>
  <c r="D132" i="1"/>
  <c r="D103" i="1"/>
  <c r="D99" i="1"/>
  <c r="D88" i="1"/>
  <c r="D61" i="1"/>
  <c r="D39" i="1"/>
  <c r="D16" i="1"/>
  <c r="D29" i="1"/>
  <c r="C55" i="1"/>
  <c r="E37" i="1"/>
  <c r="F37" i="1" s="1"/>
  <c r="E147" i="1"/>
  <c r="F147" i="1" s="1"/>
  <c r="C39" i="1"/>
  <c r="E34" i="1"/>
  <c r="F34" i="1" s="1"/>
  <c r="E13" i="1"/>
  <c r="F13" i="1" s="1"/>
  <c r="E15" i="1"/>
  <c r="F15" i="1" s="1"/>
  <c r="E82" i="1"/>
  <c r="F82" i="1" s="1"/>
  <c r="C179" i="1"/>
  <c r="E175" i="1"/>
  <c r="F175" i="1" s="1"/>
  <c r="E173" i="1"/>
  <c r="F173" i="1" s="1"/>
  <c r="E159" i="1"/>
  <c r="F159" i="1" s="1"/>
  <c r="C153" i="1"/>
  <c r="E152" i="1"/>
  <c r="F152" i="1" s="1"/>
  <c r="E148" i="1"/>
  <c r="F148" i="1" s="1"/>
  <c r="E146" i="1"/>
  <c r="F146" i="1" s="1"/>
  <c r="E135" i="1"/>
  <c r="F135" i="1" s="1"/>
  <c r="C127" i="1"/>
  <c r="E123" i="1"/>
  <c r="F123" i="1" s="1"/>
  <c r="E122" i="1"/>
  <c r="F122" i="1" s="1"/>
  <c r="E118" i="1"/>
  <c r="F118" i="1" s="1"/>
  <c r="E117" i="1"/>
  <c r="F117" i="1" s="1"/>
  <c r="E115" i="1"/>
  <c r="F115" i="1" s="1"/>
  <c r="E109" i="1"/>
  <c r="F109" i="1" s="1"/>
  <c r="E102" i="1"/>
  <c r="F102" i="1" s="1"/>
  <c r="C99" i="1"/>
  <c r="F96" i="1"/>
  <c r="E95" i="1"/>
  <c r="F95" i="1" s="1"/>
  <c r="E92" i="1"/>
  <c r="F92" i="1" s="1"/>
  <c r="C88" i="1"/>
  <c r="E87" i="1"/>
  <c r="F87" i="1" s="1"/>
  <c r="E86" i="1"/>
  <c r="F86" i="1" s="1"/>
  <c r="E79" i="1"/>
  <c r="F79" i="1" s="1"/>
  <c r="C76" i="1"/>
  <c r="E75" i="1"/>
  <c r="F75" i="1" s="1"/>
  <c r="E74" i="1"/>
  <c r="F74" i="1" s="1"/>
  <c r="E73" i="1"/>
  <c r="F73" i="1" s="1"/>
  <c r="E72" i="1"/>
  <c r="F72" i="1" s="1"/>
  <c r="E71" i="1"/>
  <c r="F71" i="1" s="1"/>
  <c r="E69" i="1"/>
  <c r="F69" i="1" s="1"/>
  <c r="E68" i="1"/>
  <c r="F68" i="1" s="1"/>
  <c r="E67" i="1"/>
  <c r="F67" i="1" s="1"/>
  <c r="E66" i="1"/>
  <c r="F66" i="1" s="1"/>
  <c r="E64" i="1"/>
  <c r="F64" i="1" s="1"/>
  <c r="C61" i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38" i="1"/>
  <c r="F38" i="1" s="1"/>
  <c r="E36" i="1"/>
  <c r="F36" i="1" s="1"/>
  <c r="E35" i="1"/>
  <c r="F35" i="1" s="1"/>
  <c r="C29" i="1"/>
  <c r="E14" i="1"/>
  <c r="F14" i="1" s="1"/>
  <c r="E12" i="1"/>
  <c r="F12" i="1" s="1"/>
  <c r="E11" i="1"/>
  <c r="F11" i="1" s="1"/>
  <c r="E171" i="1"/>
  <c r="F171" i="1" s="1"/>
  <c r="E174" i="1"/>
  <c r="F174" i="1" s="1"/>
  <c r="E170" i="1"/>
  <c r="F170" i="1" s="1"/>
  <c r="E116" i="1"/>
  <c r="F116" i="1" s="1"/>
  <c r="E149" i="1"/>
  <c r="F149" i="1" s="1"/>
  <c r="E93" i="1"/>
  <c r="F93" i="1" s="1"/>
  <c r="E119" i="1"/>
  <c r="F119" i="1" s="1"/>
  <c r="E84" i="1"/>
  <c r="F84" i="1" s="1"/>
  <c r="E98" i="1"/>
  <c r="F98" i="1" s="1"/>
  <c r="E130" i="1"/>
  <c r="F130" i="1" s="1"/>
  <c r="E125" i="1"/>
  <c r="F125" i="1" s="1"/>
  <c r="E60" i="1"/>
  <c r="F60" i="1" s="1"/>
  <c r="E9" i="1"/>
  <c r="F9" i="1" s="1"/>
  <c r="C16" i="1"/>
  <c r="E126" i="1"/>
  <c r="F126" i="1" s="1"/>
  <c r="E150" i="1"/>
  <c r="F150" i="1" s="1"/>
  <c r="E94" i="1"/>
  <c r="F94" i="1" s="1"/>
  <c r="E114" i="1"/>
  <c r="F114" i="1" s="1"/>
  <c r="E47" i="1"/>
  <c r="F47" i="1" s="1"/>
  <c r="E111" i="1"/>
  <c r="F111" i="1" s="1"/>
  <c r="E177" i="1"/>
  <c r="E124" i="1"/>
  <c r="F124" i="1" s="1"/>
  <c r="E131" i="1"/>
  <c r="F131" i="1" s="1"/>
  <c r="E83" i="1"/>
  <c r="F83" i="1" s="1"/>
  <c r="E85" i="1"/>
  <c r="F85" i="1" s="1"/>
  <c r="E112" i="1"/>
  <c r="F112" i="1" s="1"/>
  <c r="E158" i="1"/>
  <c r="F158" i="1" s="1"/>
  <c r="E120" i="1"/>
  <c r="F120" i="1" s="1"/>
  <c r="E113" i="1"/>
  <c r="F113" i="1" s="1"/>
  <c r="E110" i="1"/>
  <c r="F110" i="1" s="1"/>
  <c r="E97" i="1"/>
  <c r="F97" i="1" s="1"/>
  <c r="E65" i="1"/>
  <c r="F65" i="1" s="1"/>
  <c r="E28" i="1"/>
  <c r="E58" i="1"/>
  <c r="F58" i="1" s="1"/>
  <c r="E24" i="1"/>
  <c r="F24" i="1" s="1"/>
  <c r="E42" i="1"/>
  <c r="F42" i="1" s="1"/>
  <c r="E91" i="1"/>
  <c r="F91" i="1" s="1"/>
  <c r="E172" i="1"/>
  <c r="F172" i="1" s="1"/>
  <c r="E164" i="1"/>
  <c r="F164" i="1" s="1"/>
  <c r="E169" i="1"/>
  <c r="F169" i="1" s="1"/>
  <c r="D105" i="1" l="1"/>
  <c r="D181" i="1" s="1"/>
  <c r="C105" i="1"/>
  <c r="C181" i="1" s="1"/>
  <c r="E103" i="1"/>
  <c r="F103" i="1" s="1"/>
  <c r="E127" i="1"/>
  <c r="F127" i="1" s="1"/>
  <c r="E179" i="1"/>
  <c r="F179" i="1" s="1"/>
  <c r="E88" i="1"/>
  <c r="F88" i="1" s="1"/>
  <c r="E153" i="1"/>
  <c r="F153" i="1" s="1"/>
  <c r="E16" i="1"/>
  <c r="F16" i="1" s="1"/>
  <c r="E161" i="1"/>
  <c r="F161" i="1" s="1"/>
  <c r="E132" i="1"/>
  <c r="F132" i="1" s="1"/>
  <c r="E99" i="1"/>
  <c r="F99" i="1" s="1"/>
  <c r="E76" i="1"/>
  <c r="F76" i="1" s="1"/>
  <c r="E61" i="1"/>
  <c r="F61" i="1" s="1"/>
  <c r="E55" i="1"/>
  <c r="F55" i="1" s="1"/>
  <c r="E39" i="1"/>
  <c r="F39" i="1" s="1"/>
  <c r="E29" i="1"/>
  <c r="F29" i="1" s="1"/>
  <c r="D183" i="1" l="1"/>
  <c r="E105" i="1"/>
  <c r="F105" i="1" s="1"/>
  <c r="C183" i="1"/>
  <c r="E181" i="1" l="1"/>
  <c r="F181" i="1" s="1"/>
  <c r="E183" i="1"/>
</calcChain>
</file>

<file path=xl/sharedStrings.xml><?xml version="1.0" encoding="utf-8"?>
<sst xmlns="http://schemas.openxmlformats.org/spreadsheetml/2006/main" count="371" uniqueCount="323">
  <si>
    <t>Holyoke Community College</t>
  </si>
  <si>
    <t xml:space="preserve"> </t>
  </si>
  <si>
    <t>$ Increase</t>
  </si>
  <si>
    <t>% Inc.</t>
  </si>
  <si>
    <t>Budget</t>
  </si>
  <si>
    <t>(Decrease)</t>
  </si>
  <si>
    <t xml:space="preserve"> (Dec)</t>
  </si>
  <si>
    <t>REVENUES</t>
  </si>
  <si>
    <t>Revenues Supporting Trust Fund Appropriations</t>
  </si>
  <si>
    <t>State Appropriation (inc. Out of State Tuition)</t>
  </si>
  <si>
    <t>Tuition &amp; Fees</t>
  </si>
  <si>
    <t>Administrative Allowance</t>
  </si>
  <si>
    <t>Business &amp; Community Service</t>
  </si>
  <si>
    <t>Reserve Draw</t>
  </si>
  <si>
    <t>Total Revenues</t>
  </si>
  <si>
    <t>EXPENDITURES</t>
  </si>
  <si>
    <t>ACCOUNT NAME</t>
  </si>
  <si>
    <t>Account Number</t>
  </si>
  <si>
    <t>$ Increase (Decrease)</t>
  </si>
  <si>
    <t>% Inc. (Dec.)</t>
  </si>
  <si>
    <t>President's Office</t>
  </si>
  <si>
    <t>President</t>
  </si>
  <si>
    <t>T07-1001</t>
  </si>
  <si>
    <t>Affirmative Action</t>
  </si>
  <si>
    <t>T07-1003</t>
  </si>
  <si>
    <t xml:space="preserve">    Total - President</t>
  </si>
  <si>
    <t>Academic Affairs</t>
  </si>
  <si>
    <t>T07-2001</t>
  </si>
  <si>
    <t>T07-2003</t>
  </si>
  <si>
    <t>Learning Communities</t>
  </si>
  <si>
    <t>T07-2007</t>
  </si>
  <si>
    <t>Academic Support</t>
  </si>
  <si>
    <t>T07-6002</t>
  </si>
  <si>
    <t>English as a Second Language Support</t>
  </si>
  <si>
    <t>T07-6008</t>
  </si>
  <si>
    <t>Chemistry</t>
  </si>
  <si>
    <t>T07-2414</t>
  </si>
  <si>
    <t>Engineering</t>
  </si>
  <si>
    <t>T07-2417</t>
  </si>
  <si>
    <t>Mathematics</t>
  </si>
  <si>
    <t>T07-2419</t>
  </si>
  <si>
    <t>Physics/Astronomy</t>
  </si>
  <si>
    <t>T07-2420</t>
  </si>
  <si>
    <t>T07-2204</t>
  </si>
  <si>
    <t>T07-2410</t>
  </si>
  <si>
    <t>Anatomy &amp; Physiology</t>
  </si>
  <si>
    <t>T07-2412</t>
  </si>
  <si>
    <t>T07-2416</t>
  </si>
  <si>
    <t>General Biology</t>
  </si>
  <si>
    <t>T07-2418</t>
  </si>
  <si>
    <t>Plant Science</t>
  </si>
  <si>
    <t>T07-2421</t>
  </si>
  <si>
    <t>T07-2423</t>
  </si>
  <si>
    <t>Zoology</t>
  </si>
  <si>
    <t>T07-2424</t>
  </si>
  <si>
    <t>Forensic Science</t>
  </si>
  <si>
    <t>T07-2425</t>
  </si>
  <si>
    <t>T07-2101</t>
  </si>
  <si>
    <t>Hospitality</t>
  </si>
  <si>
    <t>T07-2105</t>
  </si>
  <si>
    <t>ARTS &amp; HUMANITIES</t>
  </si>
  <si>
    <t>T07-2301</t>
  </si>
  <si>
    <t>Art</t>
  </si>
  <si>
    <t>T07-2302</t>
  </si>
  <si>
    <t>Art Gallery</t>
  </si>
  <si>
    <t>T07-2303</t>
  </si>
  <si>
    <t>Deaf Studies</t>
  </si>
  <si>
    <t>T07-2304</t>
  </si>
  <si>
    <t>English</t>
  </si>
  <si>
    <t>T07-2306</t>
  </si>
  <si>
    <t>Language Studies</t>
  </si>
  <si>
    <t>Music</t>
  </si>
  <si>
    <t>T07-2310</t>
  </si>
  <si>
    <t>Jazz Festival</t>
  </si>
  <si>
    <t>T07-2312</t>
  </si>
  <si>
    <t>Music Instruction</t>
  </si>
  <si>
    <t>T07-2313</t>
  </si>
  <si>
    <t>Comm/Media/Theater</t>
  </si>
  <si>
    <t>T07-23140</t>
  </si>
  <si>
    <t>Theater Activities</t>
  </si>
  <si>
    <t>T07-23141</t>
  </si>
  <si>
    <t>TOTAL ARTS &amp; HUMANITIES</t>
  </si>
  <si>
    <t>Education</t>
  </si>
  <si>
    <t>T07-2203</t>
  </si>
  <si>
    <t>Criminal Justice</t>
  </si>
  <si>
    <t>T07-2501</t>
  </si>
  <si>
    <t>Human Services</t>
  </si>
  <si>
    <t>T07-2502</t>
  </si>
  <si>
    <t>T07-2503</t>
  </si>
  <si>
    <t>Critical Cultural Studies</t>
  </si>
  <si>
    <t>T07-2505</t>
  </si>
  <si>
    <t>Psychology</t>
  </si>
  <si>
    <t>T07-2506</t>
  </si>
  <si>
    <t>Sociology/Antrhopology</t>
  </si>
  <si>
    <t>T07-2507</t>
  </si>
  <si>
    <t>HEALTH SCIENCES</t>
  </si>
  <si>
    <t>Practical Nursing</t>
  </si>
  <si>
    <t>T07-2206</t>
  </si>
  <si>
    <t>Medical Assisting</t>
  </si>
  <si>
    <t>T07-2207</t>
  </si>
  <si>
    <t>Health, Nutrition &amp; Fitness</t>
  </si>
  <si>
    <t>T07-2209</t>
  </si>
  <si>
    <t>Radiologic Technician</t>
  </si>
  <si>
    <t>T07-2210</t>
  </si>
  <si>
    <t>Nursing</t>
  </si>
  <si>
    <t>T07-2211</t>
  </si>
  <si>
    <t>Foundations of Health</t>
  </si>
  <si>
    <t>T07-2212</t>
  </si>
  <si>
    <t>Health &amp; Sciences Division</t>
  </si>
  <si>
    <t>T07-2213</t>
  </si>
  <si>
    <t>Veterinary &amp; Animal</t>
  </si>
  <si>
    <t>T07-2422</t>
  </si>
  <si>
    <t>TOTAL HEALTH SCIENCES</t>
  </si>
  <si>
    <t xml:space="preserve">LIBRARY </t>
  </si>
  <si>
    <t>Library</t>
  </si>
  <si>
    <t>T07-2701</t>
  </si>
  <si>
    <t xml:space="preserve">TOTAL LIBRARY </t>
  </si>
  <si>
    <t>T07-2801</t>
  </si>
  <si>
    <t>Total Academic Affairs</t>
  </si>
  <si>
    <t>Institutional Research</t>
  </si>
  <si>
    <t>T07-1004</t>
  </si>
  <si>
    <t>T07-7001</t>
  </si>
  <si>
    <t>Marketing and Communications</t>
  </si>
  <si>
    <t>T07-7004</t>
  </si>
  <si>
    <t>Information Technology</t>
  </si>
  <si>
    <t>T07-3001</t>
  </si>
  <si>
    <t>Student Affairs</t>
  </si>
  <si>
    <t>Commencement</t>
  </si>
  <si>
    <t>T07-5022</t>
  </si>
  <si>
    <t>T07-6001</t>
  </si>
  <si>
    <t>Admissions</t>
  </si>
  <si>
    <t>T07-6003</t>
  </si>
  <si>
    <t>Athletics</t>
  </si>
  <si>
    <t>T07-6005</t>
  </si>
  <si>
    <t>Co-op &amp; Career Programs</t>
  </si>
  <si>
    <t>T07-6006</t>
  </si>
  <si>
    <t>Office for Students with Disabilitis/Deaf Services</t>
  </si>
  <si>
    <t>T07-6007</t>
  </si>
  <si>
    <t>Financial Aid</t>
  </si>
  <si>
    <t>T07-6009</t>
  </si>
  <si>
    <t>Health Services</t>
  </si>
  <si>
    <t>T07-6010</t>
  </si>
  <si>
    <t>Advising Center</t>
  </si>
  <si>
    <t>T07-6011</t>
  </si>
  <si>
    <t>T07-6012</t>
  </si>
  <si>
    <t>Student Work</t>
  </si>
  <si>
    <t>T07-6014</t>
  </si>
  <si>
    <t>Student Retention and Success</t>
  </si>
  <si>
    <t>T07-6015</t>
  </si>
  <si>
    <t>Student Support</t>
  </si>
  <si>
    <t>T07-6016</t>
  </si>
  <si>
    <t>Transitions</t>
  </si>
  <si>
    <t>T07-6019</t>
  </si>
  <si>
    <t>Assessment Center</t>
  </si>
  <si>
    <t>T07-6021</t>
  </si>
  <si>
    <t>Thrive Center</t>
  </si>
  <si>
    <t>T07-6022</t>
  </si>
  <si>
    <t>HCC Grant</t>
  </si>
  <si>
    <t>T07-6050</t>
  </si>
  <si>
    <t>Student Activities</t>
  </si>
  <si>
    <t>T07-6101</t>
  </si>
  <si>
    <t>Total Student Affairs</t>
  </si>
  <si>
    <t>Administration &amp; Finance</t>
  </si>
  <si>
    <t>T07-5001</t>
  </si>
  <si>
    <t>T07-5002</t>
  </si>
  <si>
    <t>Business Office</t>
  </si>
  <si>
    <t>T07-5004</t>
  </si>
  <si>
    <t>Business Services</t>
  </si>
  <si>
    <t>T07-5005</t>
  </si>
  <si>
    <t>Facilities Use</t>
  </si>
  <si>
    <t>T07-5008</t>
  </si>
  <si>
    <t>Human Resources</t>
  </si>
  <si>
    <t>T07-5009</t>
  </si>
  <si>
    <t>Building Maintenance</t>
  </si>
  <si>
    <t>T07-5102</t>
  </si>
  <si>
    <t>Custodial</t>
  </si>
  <si>
    <t>T07-5104</t>
  </si>
  <si>
    <t>Power Plant</t>
  </si>
  <si>
    <t>T07-5110</t>
  </si>
  <si>
    <t>Security</t>
  </si>
  <si>
    <t>T07-5111</t>
  </si>
  <si>
    <t>Envrionmental Compliance</t>
  </si>
  <si>
    <t>T07-5113</t>
  </si>
  <si>
    <t>B3100-8001</t>
  </si>
  <si>
    <t>Total Administration &amp; Finance</t>
  </si>
  <si>
    <t>Central Accounts</t>
  </si>
  <si>
    <t>TRUST FUND CENTRAL ACCTS.</t>
  </si>
  <si>
    <t>T07-5501</t>
  </si>
  <si>
    <t>Central Administrative Expenses</t>
  </si>
  <si>
    <t>T07-5502</t>
  </si>
  <si>
    <t>L1100-5004</t>
  </si>
  <si>
    <t>Total Central Accounts</t>
  </si>
  <si>
    <t>Bus.&amp;Com. Affairs</t>
  </si>
  <si>
    <t>Cent. For Bus. &amp; Prof. Dev.</t>
  </si>
  <si>
    <t>T09-4101</t>
  </si>
  <si>
    <t>Testing &amp; Workforce Certification</t>
  </si>
  <si>
    <t>T09-4109</t>
  </si>
  <si>
    <t>Community Services</t>
  </si>
  <si>
    <t>T09-4301</t>
  </si>
  <si>
    <t>Adult Basic Education/ESOL</t>
  </si>
  <si>
    <t>T09-4302</t>
  </si>
  <si>
    <t>HiSet Testing</t>
  </si>
  <si>
    <t>T09-4303</t>
  </si>
  <si>
    <t>Community Services Transportat.</t>
  </si>
  <si>
    <t>T09-4304</t>
  </si>
  <si>
    <t>V.P. for Business &amp; Com. Affairs</t>
  </si>
  <si>
    <t>T09-4401</t>
  </si>
  <si>
    <t>Picknelly Family &amp; Adult Ed Center</t>
  </si>
  <si>
    <t>T09-4460</t>
  </si>
  <si>
    <t>Training &amp; Workforce Options</t>
  </si>
  <si>
    <t>Total Business &amp; Com. Affairs</t>
  </si>
  <si>
    <t>FY 2019</t>
  </si>
  <si>
    <t>College Store</t>
  </si>
  <si>
    <t>Institutional Advancement</t>
  </si>
  <si>
    <t>Total Institutional Advance.</t>
  </si>
  <si>
    <t>AESL</t>
  </si>
  <si>
    <t>T07-23091</t>
  </si>
  <si>
    <t>T07-23090</t>
  </si>
  <si>
    <t>T072-3001</t>
  </si>
  <si>
    <t>T072-5112</t>
  </si>
  <si>
    <t>Training &amp; Workforce Options-MCCTI</t>
  </si>
  <si>
    <t>T27-4470</t>
  </si>
  <si>
    <t>T27-4501</t>
  </si>
  <si>
    <t>IT Special Projects (designated)</t>
  </si>
  <si>
    <t>Special Projects (designated)</t>
  </si>
  <si>
    <t>FY 2020 Budget Summary</t>
  </si>
  <si>
    <t>State Appropriation Fringe Benefits</t>
  </si>
  <si>
    <t>FY 2020</t>
  </si>
  <si>
    <t>Center for Excellence</t>
  </si>
  <si>
    <t>BUSINESS &amp; DIGITAL LEARNING</t>
  </si>
  <si>
    <t>Online Programs</t>
  </si>
  <si>
    <t>SCIENCE, TECHNOLOGY  ENGINEERING &amp; MATH</t>
  </si>
  <si>
    <t>SOCIAL SCIENCES &amp; INTEGRATIVE LEARNING</t>
  </si>
  <si>
    <t>Honors</t>
  </si>
  <si>
    <t>Vice President for Admin. &amp; Fin.</t>
  </si>
  <si>
    <t>Educational Assistance</t>
  </si>
  <si>
    <t>Total Trust Fund &amp; State Appropriation Expenditure</t>
  </si>
  <si>
    <t>Balance</t>
  </si>
  <si>
    <t>EXPENDITURE DETAIL - Trust Fund &amp; State Appropriations</t>
  </si>
  <si>
    <t>STEM Administration</t>
  </si>
  <si>
    <t>TOTAL STEM</t>
  </si>
  <si>
    <t>TOTAL BUSINESS &amp; DIGITAL LEARNING</t>
  </si>
  <si>
    <t>Arts &amp; Humanities Administration</t>
  </si>
  <si>
    <t>SS&amp;IL Division</t>
  </si>
  <si>
    <t>TOTAL SS&amp;IL</t>
  </si>
  <si>
    <t>Student Affairs Administration</t>
  </si>
  <si>
    <t>Student Records</t>
  </si>
  <si>
    <t>AFSCME Professional Dev.</t>
  </si>
  <si>
    <t>T07-5009A</t>
  </si>
  <si>
    <t>Facilities Administration</t>
  </si>
  <si>
    <t>T07-5101</t>
  </si>
  <si>
    <t>Position Vacancy, Salary + Benefits</t>
  </si>
  <si>
    <t>VP FOR ACADEMIC &amp; STUDENT AFFAIRS</t>
  </si>
  <si>
    <t>TOTAL VP ACAD &amp; STUD AFFAIRS</t>
  </si>
  <si>
    <t>Center for Life Sciences</t>
  </si>
  <si>
    <t>T07-1009</t>
  </si>
  <si>
    <t>Ombuds Office</t>
  </si>
  <si>
    <t>Dual Enrollment</t>
  </si>
  <si>
    <t>T07-6017</t>
  </si>
  <si>
    <t>Accreditation</t>
  </si>
  <si>
    <t>T07-1002</t>
  </si>
  <si>
    <t>VP for Academic/Student  Affairs</t>
  </si>
  <si>
    <t>Env. Science &amp; Technology</t>
  </si>
  <si>
    <t>Match Learn to Earn Grant</t>
  </si>
  <si>
    <t>T09-41012</t>
  </si>
  <si>
    <t>Match WCTF Comm. Corp.</t>
  </si>
  <si>
    <t>T09-41011</t>
  </si>
  <si>
    <t>Gateway to College</t>
  </si>
  <si>
    <t>L2610-4560</t>
  </si>
  <si>
    <t>B&amp;DL Administration &amp; Programs</t>
  </si>
  <si>
    <t>Culinary Operations</t>
  </si>
  <si>
    <t>T07-2106</t>
  </si>
  <si>
    <t>T07-1008</t>
  </si>
  <si>
    <t>Grant Administration (Restricted)</t>
  </si>
  <si>
    <t>Division</t>
  </si>
  <si>
    <t>Cost</t>
  </si>
  <si>
    <t>Center</t>
  </si>
  <si>
    <t>Account</t>
  </si>
  <si>
    <t>Number</t>
  </si>
  <si>
    <t>Amount</t>
  </si>
  <si>
    <t>Deficit</t>
  </si>
  <si>
    <t>Ac. Affairs</t>
  </si>
  <si>
    <t>T07-2105-F</t>
  </si>
  <si>
    <t>FY 2020 Deficit Reduction</t>
  </si>
  <si>
    <t>Updated:</t>
  </si>
  <si>
    <t>Prrac. Nurs.</t>
  </si>
  <si>
    <t>T07-2206-F</t>
  </si>
  <si>
    <t>T07-2211-F</t>
  </si>
  <si>
    <t>T07-2211-H</t>
  </si>
  <si>
    <t>T07-2211-J</t>
  </si>
  <si>
    <t>T07-2211-L</t>
  </si>
  <si>
    <t>Vet.&amp;Anim.</t>
  </si>
  <si>
    <t>T07-2422-C</t>
  </si>
  <si>
    <t>Online</t>
  </si>
  <si>
    <t>T07-2801-C</t>
  </si>
  <si>
    <t>Adm. &amp; Fin.</t>
  </si>
  <si>
    <t>Fac. Use</t>
  </si>
  <si>
    <t>T07-5008-B</t>
  </si>
  <si>
    <t>T07-5008-C</t>
  </si>
  <si>
    <t>T07-5008-A</t>
  </si>
  <si>
    <t>T07-5008-D</t>
  </si>
  <si>
    <t>Revised Def.</t>
  </si>
  <si>
    <t>T07-2701-C</t>
  </si>
  <si>
    <t>T07-2017-E</t>
  </si>
  <si>
    <t>Student Aff.</t>
  </si>
  <si>
    <t>Student Rec.</t>
  </si>
  <si>
    <t>T07-6012-E</t>
  </si>
  <si>
    <t>Cent. For Ex.</t>
  </si>
  <si>
    <t>T07-1009-C</t>
  </si>
  <si>
    <t>Math</t>
  </si>
  <si>
    <t>T07-2419-C</t>
  </si>
  <si>
    <t>College-wide</t>
  </si>
  <si>
    <t>Overtime FG</t>
  </si>
  <si>
    <t>CMT</t>
  </si>
  <si>
    <t>T07-23140-A</t>
  </si>
  <si>
    <t>T07-23140-D</t>
  </si>
  <si>
    <t>VP of A&amp;F</t>
  </si>
  <si>
    <t>T07-5001-J</t>
  </si>
  <si>
    <t>Updated 5/15/19</t>
  </si>
  <si>
    <t>Sustainability</t>
  </si>
  <si>
    <t>T07-2423-A</t>
  </si>
  <si>
    <t>T07-2423-D</t>
  </si>
  <si>
    <t>Sustainability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</si>
</sst>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([$$-409]* #,##0.00_);_([$$-409]* \(#,##0.00\);_([$$-409]* &quot;-&quot;??_);_(@_)"/>
    <numFmt numFmtId="166" formatCode="&quot;$&quot;#,##0"/>
    <numFmt numFmtId="167" formatCode="_([$$-409]* #,##0_);_([$$-409]* \(#,##0\);_([$$-409]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ourier"/>
      <family val="3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b/>
      <sz val="8"/>
      <name val="Cambria"/>
      <family val="1"/>
      <scheme val="major"/>
    </font>
    <font>
      <b/>
      <i/>
      <sz val="9"/>
      <name val="Cambria"/>
      <family val="1"/>
      <scheme val="major"/>
    </font>
    <font>
      <sz val="10"/>
      <name val="Helvetica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06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" fillId="0" borderId="0"/>
    <xf numFmtId="9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0" fontId="10" fillId="0" borderId="0">
      <alignment vertical="top"/>
    </xf>
    <xf numFmtId="0" fontId="11" fillId="0" borderId="0"/>
  </cellStyleXfs>
  <cellXfs count="57">
    <xf numFmtId="0" fontId="0" fillId="0" borderId="0" xfId="0"/>
    <xf numFmtId="0" fontId="4" fillId="0" borderId="3" xfId="1" applyFont="1" applyFill="1" applyBorder="1"/>
    <xf numFmtId="0" fontId="5" fillId="0" borderId="0" xfId="1" applyFont="1"/>
    <xf numFmtId="0" fontId="3" fillId="0" borderId="3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center"/>
    </xf>
    <xf numFmtId="0" fontId="4" fillId="0" borderId="3" xfId="1" applyFont="1" applyFill="1" applyBorder="1" applyAlignment="1">
      <alignment wrapText="1"/>
    </xf>
    <xf numFmtId="165" fontId="3" fillId="0" borderId="3" xfId="1" applyNumberFormat="1" applyFont="1" applyFill="1" applyBorder="1" applyAlignment="1">
      <alignment horizontal="center"/>
    </xf>
    <xf numFmtId="0" fontId="4" fillId="0" borderId="1" xfId="1" applyFont="1" applyFill="1" applyBorder="1"/>
    <xf numFmtId="0" fontId="4" fillId="0" borderId="2" xfId="1" applyFont="1" applyFill="1" applyBorder="1"/>
    <xf numFmtId="0" fontId="3" fillId="0" borderId="3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166" fontId="4" fillId="0" borderId="3" xfId="1" applyNumberFormat="1" applyFont="1" applyFill="1" applyBorder="1"/>
    <xf numFmtId="5" fontId="4" fillId="0" borderId="2" xfId="1" applyNumberFormat="1" applyFont="1" applyFill="1" applyBorder="1"/>
    <xf numFmtId="9" fontId="4" fillId="0" borderId="3" xfId="2" applyNumberFormat="1" applyFont="1" applyFill="1" applyBorder="1"/>
    <xf numFmtId="0" fontId="3" fillId="0" borderId="3" xfId="1" applyFont="1" applyFill="1" applyBorder="1"/>
    <xf numFmtId="0" fontId="3" fillId="0" borderId="3" xfId="1" applyFont="1" applyFill="1" applyBorder="1" applyAlignment="1">
      <alignment wrapText="1"/>
    </xf>
    <xf numFmtId="5" fontId="4" fillId="0" borderId="3" xfId="1" applyNumberFormat="1" applyFont="1" applyFill="1" applyBorder="1"/>
    <xf numFmtId="5" fontId="3" fillId="0" borderId="3" xfId="1" applyNumberFormat="1" applyFont="1" applyFill="1" applyBorder="1"/>
    <xf numFmtId="0" fontId="4" fillId="0" borderId="0" xfId="1" applyFont="1"/>
    <xf numFmtId="0" fontId="4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center" vertical="center" wrapText="1"/>
    </xf>
    <xf numFmtId="5" fontId="3" fillId="0" borderId="3" xfId="1" applyNumberFormat="1" applyFont="1" applyFill="1" applyBorder="1" applyAlignment="1">
      <alignment horizontal="center" wrapText="1"/>
    </xf>
    <xf numFmtId="9" fontId="3" fillId="0" borderId="3" xfId="2" applyNumberFormat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wrapText="1"/>
    </xf>
    <xf numFmtId="0" fontId="4" fillId="0" borderId="3" xfId="1" applyFont="1" applyFill="1" applyBorder="1" applyAlignment="1">
      <alignment horizontal="center" vertical="top" wrapText="1"/>
    </xf>
    <xf numFmtId="5" fontId="4" fillId="0" borderId="3" xfId="1" applyNumberFormat="1" applyFont="1" applyFill="1" applyBorder="1" applyAlignment="1">
      <alignment horizontal="center" wrapText="1"/>
    </xf>
    <xf numFmtId="3" fontId="4" fillId="0" borderId="3" xfId="1" applyNumberFormat="1" applyFont="1" applyFill="1" applyBorder="1" applyAlignment="1">
      <alignment wrapText="1"/>
    </xf>
    <xf numFmtId="3" fontId="3" fillId="0" borderId="3" xfId="1" applyNumberFormat="1" applyFont="1" applyFill="1" applyBorder="1" applyAlignment="1">
      <alignment wrapText="1"/>
    </xf>
    <xf numFmtId="0" fontId="4" fillId="2" borderId="0" xfId="1" applyFont="1" applyFill="1"/>
    <xf numFmtId="9" fontId="3" fillId="0" borderId="3" xfId="2" applyNumberFormat="1" applyFont="1" applyFill="1" applyBorder="1"/>
    <xf numFmtId="0" fontId="4" fillId="0" borderId="0" xfId="1" applyFont="1" applyFill="1"/>
    <xf numFmtId="0" fontId="4" fillId="0" borderId="0" xfId="1" applyFont="1" applyBorder="1"/>
    <xf numFmtId="0" fontId="3" fillId="0" borderId="0" xfId="1" applyFont="1" applyAlignment="1">
      <alignment horizontal="center"/>
    </xf>
    <xf numFmtId="5" fontId="4" fillId="0" borderId="0" xfId="1" applyNumberFormat="1" applyFont="1" applyFill="1" applyAlignment="1">
      <alignment wrapText="1"/>
    </xf>
    <xf numFmtId="6" fontId="4" fillId="0" borderId="0" xfId="3" applyNumberFormat="1" applyFont="1"/>
    <xf numFmtId="9" fontId="4" fillId="0" borderId="0" xfId="2" applyFont="1"/>
    <xf numFmtId="0" fontId="4" fillId="0" borderId="0" xfId="1" applyFont="1" applyFill="1" applyAlignment="1">
      <alignment wrapText="1"/>
    </xf>
    <xf numFmtId="0" fontId="3" fillId="0" borderId="0" xfId="1" applyFont="1"/>
    <xf numFmtId="37" fontId="4" fillId="0" borderId="0" xfId="1" applyNumberFormat="1" applyFont="1" applyFill="1" applyAlignment="1">
      <alignment wrapText="1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6" fontId="4" fillId="0" borderId="0" xfId="3" applyNumberFormat="1" applyFont="1" applyAlignment="1">
      <alignment horizontal="right"/>
    </xf>
    <xf numFmtId="0" fontId="3" fillId="0" borderId="0" xfId="1" applyFont="1" applyAlignment="1">
      <alignment horizontal="left"/>
    </xf>
    <xf numFmtId="9" fontId="4" fillId="0" borderId="0" xfId="1" applyNumberFormat="1" applyFont="1" applyAlignment="1">
      <alignment horizontal="left"/>
    </xf>
    <xf numFmtId="0" fontId="5" fillId="0" borderId="0" xfId="1" applyFont="1" applyFill="1"/>
    <xf numFmtId="6" fontId="4" fillId="0" borderId="0" xfId="1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167" fontId="0" fillId="0" borderId="0" xfId="0" applyNumberFormat="1"/>
    <xf numFmtId="167" fontId="12" fillId="0" borderId="0" xfId="0" applyNumberFormat="1" applyFont="1"/>
    <xf numFmtId="0" fontId="12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14" fontId="0" fillId="0" borderId="0" xfId="0" applyNumberFormat="1" applyFont="1"/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</cellXfs>
  <cellStyles count="14">
    <cellStyle name="Comma 2" xfId="4" xr:uid="{00000000-0005-0000-0000-000000000000}"/>
    <cellStyle name="Comma 3" xfId="5" xr:uid="{00000000-0005-0000-0000-000001000000}"/>
    <cellStyle name="Comma 4" xfId="6" xr:uid="{00000000-0005-0000-0000-000002000000}"/>
    <cellStyle name="Comma 5" xfId="7" xr:uid="{00000000-0005-0000-0000-000003000000}"/>
    <cellStyle name="Comma 6" xfId="8" xr:uid="{00000000-0005-0000-0000-000004000000}"/>
    <cellStyle name="Currency 2" xfId="3" xr:uid="{00000000-0005-0000-0000-000005000000}"/>
    <cellStyle name="Normal" xfId="0" builtinId="0"/>
    <cellStyle name="Normal 2" xfId="9" xr:uid="{00000000-0005-0000-0000-000007000000}"/>
    <cellStyle name="Normal 2 2" xfId="10" xr:uid="{00000000-0005-0000-0000-000008000000}"/>
    <cellStyle name="Normal 3" xfId="11" xr:uid="{00000000-0005-0000-0000-000009000000}"/>
    <cellStyle name="Normal 4" xfId="12" xr:uid="{00000000-0005-0000-0000-00000A000000}"/>
    <cellStyle name="Normal 5" xfId="13" xr:uid="{00000000-0005-0000-0000-00000B000000}"/>
    <cellStyle name="Normal 6" xfId="1" xr:uid="{00000000-0005-0000-0000-00000C000000}"/>
    <cellStyle name="Percent 2" xfId="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244"/>
  <sheetViews>
    <sheetView tabSelected="1" topLeftCell="A121" zoomScale="150" zoomScaleNormal="150" zoomScalePageLayoutView="150" workbookViewId="0">
      <pane ySplit="4308" topLeftCell="A45" activePane="bottomLeft"/>
      <selection activeCell="H43" sqref="H43"/>
      <selection pane="bottomLeft" sqref="A1:F183"/>
    </sheetView>
  </sheetViews>
  <sheetFormatPr defaultColWidth="7.33203125" defaultRowHeight="11.4" x14ac:dyDescent="0.2"/>
  <cols>
    <col min="1" max="1" width="25.6640625" style="18" customWidth="1"/>
    <col min="2" max="2" width="10.6640625" style="36" customWidth="1"/>
    <col min="3" max="4" width="12.6640625" style="18" customWidth="1"/>
    <col min="5" max="5" width="11.6640625" style="18" customWidth="1"/>
    <col min="6" max="6" width="7.6640625" style="18" customWidth="1"/>
    <col min="7" max="7" width="6.44140625" style="2" customWidth="1"/>
    <col min="8" max="8" width="10.6640625" style="2" customWidth="1"/>
    <col min="9" max="64" width="7.33203125" style="2"/>
    <col min="65" max="16384" width="7.33203125" style="18"/>
  </cols>
  <sheetData>
    <row r="1" spans="1:6" ht="20.100000000000001" customHeight="1" x14ac:dyDescent="0.2">
      <c r="A1" s="53" t="s">
        <v>0</v>
      </c>
      <c r="B1" s="54"/>
      <c r="C1" s="1"/>
      <c r="D1" s="1"/>
      <c r="E1" s="1"/>
      <c r="F1" s="1"/>
    </row>
    <row r="2" spans="1:6" ht="20.100000000000001" customHeight="1" x14ac:dyDescent="0.2">
      <c r="A2" s="53" t="s">
        <v>225</v>
      </c>
      <c r="B2" s="54"/>
      <c r="C2" s="3" t="s">
        <v>1</v>
      </c>
      <c r="D2" s="3"/>
      <c r="E2" s="1"/>
      <c r="F2" s="1"/>
    </row>
    <row r="3" spans="1:6" ht="20.100000000000001" customHeight="1" x14ac:dyDescent="0.2">
      <c r="A3" s="55" t="s">
        <v>318</v>
      </c>
      <c r="B3" s="56"/>
      <c r="C3" s="4" t="s">
        <v>1</v>
      </c>
      <c r="D3" s="4"/>
      <c r="E3" s="1"/>
      <c r="F3" s="1"/>
    </row>
    <row r="4" spans="1:6" ht="24" customHeight="1" x14ac:dyDescent="0.2">
      <c r="A4" s="1"/>
      <c r="B4" s="5"/>
      <c r="C4" s="1"/>
      <c r="D4" s="5"/>
      <c r="E4" s="1"/>
      <c r="F4" s="1"/>
    </row>
    <row r="5" spans="1:6" ht="20.100000000000001" customHeight="1" x14ac:dyDescent="0.2">
      <c r="A5" s="1"/>
      <c r="B5" s="5"/>
      <c r="C5" s="4" t="s">
        <v>211</v>
      </c>
      <c r="D5" s="4" t="s">
        <v>227</v>
      </c>
      <c r="E5" s="4" t="s">
        <v>2</v>
      </c>
      <c r="F5" s="4" t="s">
        <v>3</v>
      </c>
    </row>
    <row r="6" spans="1:6" ht="20.100000000000001" customHeight="1" x14ac:dyDescent="0.2">
      <c r="A6" s="1"/>
      <c r="B6" s="5"/>
      <c r="C6" s="4" t="s">
        <v>4</v>
      </c>
      <c r="D6" s="4" t="s">
        <v>4</v>
      </c>
      <c r="E6" s="6" t="s">
        <v>5</v>
      </c>
      <c r="F6" s="4" t="s">
        <v>6</v>
      </c>
    </row>
    <row r="7" spans="1:6" ht="20.100000000000001" customHeight="1" x14ac:dyDescent="0.2">
      <c r="A7" s="4" t="s">
        <v>7</v>
      </c>
      <c r="B7" s="5"/>
      <c r="C7" s="7"/>
      <c r="D7" s="7"/>
      <c r="E7" s="8"/>
      <c r="F7" s="1"/>
    </row>
    <row r="8" spans="1:6" ht="20.100000000000001" customHeight="1" x14ac:dyDescent="0.2">
      <c r="A8" s="9" t="s">
        <v>8</v>
      </c>
      <c r="B8" s="5"/>
      <c r="C8" s="7"/>
      <c r="D8" s="7"/>
      <c r="E8" s="8"/>
      <c r="F8" s="1"/>
    </row>
    <row r="9" spans="1:6" ht="20.100000000000001" customHeight="1" x14ac:dyDescent="0.2">
      <c r="A9" s="10" t="s">
        <v>9</v>
      </c>
      <c r="B9" s="5"/>
      <c r="C9" s="11">
        <v>21347289</v>
      </c>
      <c r="D9" s="11">
        <v>22181893</v>
      </c>
      <c r="E9" s="12">
        <f t="shared" ref="E9:E16" si="0">D9-C9</f>
        <v>834604</v>
      </c>
      <c r="F9" s="13">
        <f t="shared" ref="F9:F16" si="1">E9/C9</f>
        <v>3.9096486678003937E-2</v>
      </c>
    </row>
    <row r="10" spans="1:6" ht="20.100000000000001" customHeight="1" x14ac:dyDescent="0.2">
      <c r="A10" s="10" t="s">
        <v>226</v>
      </c>
      <c r="B10" s="5"/>
      <c r="C10" s="11">
        <f>C9*0.3555</f>
        <v>7588961.2394999992</v>
      </c>
      <c r="D10" s="11">
        <f>D9*0.3555</f>
        <v>7885662.9614999993</v>
      </c>
      <c r="E10" s="12">
        <f t="shared" si="0"/>
        <v>296701.72200000007</v>
      </c>
      <c r="F10" s="13">
        <f t="shared" si="1"/>
        <v>3.9096486678003951E-2</v>
      </c>
    </row>
    <row r="11" spans="1:6" ht="20.100000000000001" customHeight="1" x14ac:dyDescent="0.2">
      <c r="A11" s="1" t="s">
        <v>10</v>
      </c>
      <c r="B11" s="5"/>
      <c r="C11" s="11">
        <v>21966986</v>
      </c>
      <c r="D11" s="11">
        <v>21294387</v>
      </c>
      <c r="E11" s="12">
        <f t="shared" si="0"/>
        <v>-672599</v>
      </c>
      <c r="F11" s="13">
        <f t="shared" si="1"/>
        <v>-3.0618629246634017E-2</v>
      </c>
    </row>
    <row r="12" spans="1:6" ht="20.100000000000001" customHeight="1" x14ac:dyDescent="0.2">
      <c r="A12" s="1" t="s">
        <v>212</v>
      </c>
      <c r="B12" s="5"/>
      <c r="C12" s="11">
        <v>460000</v>
      </c>
      <c r="D12" s="11">
        <v>194500</v>
      </c>
      <c r="E12" s="12">
        <f t="shared" si="0"/>
        <v>-265500</v>
      </c>
      <c r="F12" s="13">
        <f t="shared" si="1"/>
        <v>-0.57717391304347831</v>
      </c>
    </row>
    <row r="13" spans="1:6" ht="20.100000000000001" customHeight="1" x14ac:dyDescent="0.2">
      <c r="A13" s="1" t="s">
        <v>11</v>
      </c>
      <c r="B13" s="5"/>
      <c r="C13" s="11">
        <v>295000</v>
      </c>
      <c r="D13" s="11">
        <v>295000</v>
      </c>
      <c r="E13" s="12">
        <f t="shared" si="0"/>
        <v>0</v>
      </c>
      <c r="F13" s="13">
        <f t="shared" si="1"/>
        <v>0</v>
      </c>
    </row>
    <row r="14" spans="1:6" ht="20.100000000000001" customHeight="1" x14ac:dyDescent="0.2">
      <c r="A14" s="1" t="s">
        <v>12</v>
      </c>
      <c r="B14" s="5"/>
      <c r="C14" s="11">
        <v>1519676</v>
      </c>
      <c r="D14" s="11">
        <v>1546500</v>
      </c>
      <c r="E14" s="12">
        <f t="shared" si="0"/>
        <v>26824</v>
      </c>
      <c r="F14" s="13">
        <f t="shared" si="1"/>
        <v>1.7651130898954776E-2</v>
      </c>
    </row>
    <row r="15" spans="1:6" ht="20.100000000000001" customHeight="1" x14ac:dyDescent="0.2">
      <c r="A15" s="1" t="s">
        <v>13</v>
      </c>
      <c r="B15" s="5"/>
      <c r="C15" s="11">
        <v>950000</v>
      </c>
      <c r="D15" s="11">
        <v>1217000</v>
      </c>
      <c r="E15" s="12">
        <f t="shared" si="0"/>
        <v>267000</v>
      </c>
      <c r="F15" s="13">
        <f t="shared" si="1"/>
        <v>0.28105263157894739</v>
      </c>
    </row>
    <row r="16" spans="1:6" ht="30" customHeight="1" x14ac:dyDescent="0.2">
      <c r="A16" s="14" t="s">
        <v>14</v>
      </c>
      <c r="B16" s="15"/>
      <c r="C16" s="17">
        <f>SUM(C9:C15)</f>
        <v>54127912.239500001</v>
      </c>
      <c r="D16" s="17">
        <f>SUM(D9:D15)</f>
        <v>54614942.961500004</v>
      </c>
      <c r="E16" s="17">
        <f t="shared" si="0"/>
        <v>487030.72200000286</v>
      </c>
      <c r="F16" s="29">
        <f t="shared" si="1"/>
        <v>8.9977740106626687E-3</v>
      </c>
    </row>
    <row r="17" spans="1:64" ht="20.100000000000001" customHeight="1" x14ac:dyDescent="0.2">
      <c r="A17" s="14"/>
      <c r="B17" s="5"/>
      <c r="C17" s="16"/>
      <c r="D17" s="16"/>
      <c r="E17" s="16"/>
      <c r="F17" s="13"/>
    </row>
    <row r="18" spans="1:64" ht="20.100000000000001" customHeight="1" x14ac:dyDescent="0.2">
      <c r="A18" s="4" t="s">
        <v>15</v>
      </c>
      <c r="B18" s="5"/>
      <c r="C18" s="16"/>
      <c r="D18" s="16"/>
      <c r="E18" s="16"/>
      <c r="F18" s="13"/>
    </row>
    <row r="19" spans="1:64" ht="33" customHeight="1" x14ac:dyDescent="0.2">
      <c r="A19" s="19" t="s">
        <v>16</v>
      </c>
      <c r="B19" s="20" t="s">
        <v>17</v>
      </c>
      <c r="C19" s="21"/>
      <c r="D19" s="21"/>
      <c r="E19" s="21" t="s">
        <v>18</v>
      </c>
      <c r="F19" s="22" t="s">
        <v>19</v>
      </c>
    </row>
    <row r="20" spans="1:64" ht="27" customHeight="1" x14ac:dyDescent="0.2">
      <c r="A20" s="23"/>
      <c r="B20" s="24"/>
      <c r="C20" s="25"/>
      <c r="D20" s="25"/>
      <c r="E20" s="16"/>
      <c r="F20" s="13"/>
    </row>
    <row r="21" spans="1:64" ht="30" customHeight="1" x14ac:dyDescent="0.2">
      <c r="A21" s="15" t="s">
        <v>238</v>
      </c>
      <c r="B21" s="24"/>
      <c r="C21" s="21"/>
      <c r="D21" s="21"/>
      <c r="E21" s="16" t="s">
        <v>1</v>
      </c>
      <c r="F21" s="13" t="s">
        <v>1</v>
      </c>
    </row>
    <row r="22" spans="1:64" ht="27" customHeight="1" x14ac:dyDescent="0.2">
      <c r="A22" s="15"/>
      <c r="B22" s="24"/>
      <c r="C22" s="21"/>
      <c r="D22" s="21"/>
      <c r="E22" s="16"/>
      <c r="F22" s="13"/>
    </row>
    <row r="23" spans="1:64" ht="27" customHeight="1" x14ac:dyDescent="0.2">
      <c r="A23" s="15" t="s">
        <v>20</v>
      </c>
      <c r="B23" s="24"/>
      <c r="C23" s="21"/>
      <c r="D23" s="21"/>
      <c r="E23" s="16"/>
      <c r="F23" s="13"/>
    </row>
    <row r="24" spans="1:64" ht="20.100000000000001" customHeight="1" x14ac:dyDescent="0.2">
      <c r="A24" s="1" t="s">
        <v>21</v>
      </c>
      <c r="B24" s="26" t="s">
        <v>22</v>
      </c>
      <c r="C24" s="16">
        <v>867180</v>
      </c>
      <c r="D24" s="16">
        <v>659571</v>
      </c>
      <c r="E24" s="16">
        <f t="shared" ref="E24:E29" si="2">D24-C24</f>
        <v>-207609</v>
      </c>
      <c r="F24" s="13">
        <f t="shared" ref="F24:F29" si="3">E24/C24</f>
        <v>-0.23940704352037639</v>
      </c>
    </row>
    <row r="25" spans="1:64" ht="20.100000000000001" customHeight="1" x14ac:dyDescent="0.2">
      <c r="A25" s="1" t="s">
        <v>259</v>
      </c>
      <c r="B25" s="26" t="s">
        <v>260</v>
      </c>
      <c r="C25" s="16">
        <v>0</v>
      </c>
      <c r="D25" s="16">
        <v>26402</v>
      </c>
      <c r="E25" s="16">
        <f t="shared" si="2"/>
        <v>26402</v>
      </c>
      <c r="F25" s="13"/>
    </row>
    <row r="26" spans="1:64" ht="20.100000000000001" customHeight="1" x14ac:dyDescent="0.2">
      <c r="A26" s="1" t="s">
        <v>23</v>
      </c>
      <c r="B26" s="26" t="s">
        <v>24</v>
      </c>
      <c r="C26" s="16">
        <v>134588</v>
      </c>
      <c r="D26" s="16">
        <v>151472</v>
      </c>
      <c r="E26" s="16">
        <f t="shared" si="2"/>
        <v>16884</v>
      </c>
      <c r="F26" s="13">
        <f t="shared" si="3"/>
        <v>0.12544952001664339</v>
      </c>
    </row>
    <row r="27" spans="1:64" ht="20.100000000000001" customHeight="1" x14ac:dyDescent="0.2">
      <c r="A27" s="1" t="s">
        <v>256</v>
      </c>
      <c r="B27" s="26" t="s">
        <v>272</v>
      </c>
      <c r="C27" s="16">
        <v>0</v>
      </c>
      <c r="D27" s="16">
        <v>125203</v>
      </c>
      <c r="E27" s="16">
        <f t="shared" si="2"/>
        <v>125203</v>
      </c>
      <c r="F27" s="13"/>
    </row>
    <row r="28" spans="1:64" ht="20.100000000000001" customHeight="1" x14ac:dyDescent="0.2">
      <c r="A28" s="1" t="s">
        <v>228</v>
      </c>
      <c r="B28" s="26" t="s">
        <v>255</v>
      </c>
      <c r="C28" s="16">
        <v>0</v>
      </c>
      <c r="D28" s="16">
        <v>453410</v>
      </c>
      <c r="E28" s="16">
        <f t="shared" si="2"/>
        <v>453410</v>
      </c>
      <c r="F28" s="13"/>
    </row>
    <row r="29" spans="1:64" s="28" customFormat="1" ht="20.100000000000001" customHeight="1" x14ac:dyDescent="0.2">
      <c r="A29" s="14" t="s">
        <v>25</v>
      </c>
      <c r="B29" s="27"/>
      <c r="C29" s="17">
        <f>SUM(C24:C28)</f>
        <v>1001768</v>
      </c>
      <c r="D29" s="17">
        <f>SUM(D24:D28)</f>
        <v>1416058</v>
      </c>
      <c r="E29" s="17">
        <f t="shared" si="2"/>
        <v>414290</v>
      </c>
      <c r="F29" s="29">
        <f t="shared" si="3"/>
        <v>0.41355882799210997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 s="28" customFormat="1" ht="20.100000000000001" customHeight="1" x14ac:dyDescent="0.2">
      <c r="A30" s="14"/>
      <c r="B30" s="27"/>
      <c r="C30" s="17"/>
      <c r="D30" s="17"/>
      <c r="E30" s="17"/>
      <c r="F30" s="2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ht="20.100000000000001" customHeight="1" x14ac:dyDescent="0.2">
      <c r="A31" s="14" t="s">
        <v>26</v>
      </c>
      <c r="B31" s="26"/>
      <c r="C31" s="16"/>
      <c r="D31" s="16"/>
      <c r="E31" s="16"/>
      <c r="F31" s="13"/>
    </row>
    <row r="32" spans="1:64" ht="20.100000000000001" customHeight="1" x14ac:dyDescent="0.2">
      <c r="A32" s="14"/>
      <c r="B32" s="26"/>
      <c r="C32" s="16"/>
      <c r="D32" s="16"/>
      <c r="E32" s="16"/>
      <c r="F32" s="13"/>
    </row>
    <row r="33" spans="1:64" ht="20.100000000000001" customHeight="1" x14ac:dyDescent="0.2">
      <c r="A33" s="1" t="s">
        <v>252</v>
      </c>
      <c r="B33" s="26"/>
      <c r="C33" s="16"/>
      <c r="D33" s="16"/>
      <c r="E33" s="16"/>
      <c r="F33" s="13"/>
    </row>
    <row r="34" spans="1:64" ht="20.100000000000001" customHeight="1" x14ac:dyDescent="0.2">
      <c r="A34" s="1" t="s">
        <v>119</v>
      </c>
      <c r="B34" s="26" t="s">
        <v>120</v>
      </c>
      <c r="C34" s="16">
        <v>443983</v>
      </c>
      <c r="D34" s="16">
        <v>529278</v>
      </c>
      <c r="E34" s="16">
        <f t="shared" ref="E34:E39" si="4">D34-C34</f>
        <v>85295</v>
      </c>
      <c r="F34" s="13">
        <f t="shared" ref="F34:F39" si="5">E34/C34</f>
        <v>0.19211321154188335</v>
      </c>
    </row>
    <row r="35" spans="1:64" ht="20.100000000000001" customHeight="1" x14ac:dyDescent="0.2">
      <c r="A35" s="1" t="s">
        <v>261</v>
      </c>
      <c r="B35" s="26" t="s">
        <v>27</v>
      </c>
      <c r="C35" s="16">
        <v>955594</v>
      </c>
      <c r="D35" s="16">
        <v>880715</v>
      </c>
      <c r="E35" s="16">
        <f t="shared" si="4"/>
        <v>-74879</v>
      </c>
      <c r="F35" s="13">
        <f t="shared" si="5"/>
        <v>-7.8358591619453452E-2</v>
      </c>
    </row>
    <row r="36" spans="1:64" ht="20.100000000000001" customHeight="1" x14ac:dyDescent="0.2">
      <c r="A36" s="1" t="s">
        <v>31</v>
      </c>
      <c r="B36" s="26" t="s">
        <v>32</v>
      </c>
      <c r="C36" s="16">
        <v>809962</v>
      </c>
      <c r="D36" s="16">
        <v>826002</v>
      </c>
      <c r="E36" s="16">
        <f t="shared" si="4"/>
        <v>16040</v>
      </c>
      <c r="F36" s="13">
        <f t="shared" si="5"/>
        <v>1.980339818411234E-2</v>
      </c>
    </row>
    <row r="37" spans="1:64" ht="20.100000000000001" customHeight="1" x14ac:dyDescent="0.2">
      <c r="A37" s="1" t="s">
        <v>33</v>
      </c>
      <c r="B37" s="26" t="s">
        <v>34</v>
      </c>
      <c r="C37" s="16">
        <v>232720</v>
      </c>
      <c r="D37" s="16">
        <v>236926</v>
      </c>
      <c r="E37" s="16">
        <f t="shared" si="4"/>
        <v>4206</v>
      </c>
      <c r="F37" s="13">
        <f t="shared" si="5"/>
        <v>1.8073221038157443E-2</v>
      </c>
    </row>
    <row r="38" spans="1:64" ht="20.100000000000001" customHeight="1" x14ac:dyDescent="0.2">
      <c r="A38" s="1" t="s">
        <v>142</v>
      </c>
      <c r="B38" s="1" t="s">
        <v>143</v>
      </c>
      <c r="C38" s="16">
        <v>1011007</v>
      </c>
      <c r="D38" s="16">
        <v>1038383</v>
      </c>
      <c r="E38" s="16">
        <f t="shared" si="4"/>
        <v>27376</v>
      </c>
      <c r="F38" s="13">
        <f t="shared" si="5"/>
        <v>2.7077952971641145E-2</v>
      </c>
    </row>
    <row r="39" spans="1:64" s="28" customFormat="1" ht="20.100000000000001" customHeight="1" x14ac:dyDescent="0.2">
      <c r="A39" s="1" t="s">
        <v>253</v>
      </c>
      <c r="B39" s="26"/>
      <c r="C39" s="16">
        <f>SUM(C34:C38)</f>
        <v>3453266</v>
      </c>
      <c r="D39" s="16">
        <f>SUM(D34:D38)</f>
        <v>3511304</v>
      </c>
      <c r="E39" s="16">
        <f t="shared" si="4"/>
        <v>58038</v>
      </c>
      <c r="F39" s="13">
        <f t="shared" si="5"/>
        <v>1.6806698354543206E-2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s="28" customFormat="1" ht="20.100000000000001" customHeight="1" x14ac:dyDescent="0.2">
      <c r="A40" s="1"/>
      <c r="B40" s="26"/>
      <c r="C40" s="16"/>
      <c r="D40" s="16"/>
      <c r="E40" s="16"/>
      <c r="F40" s="1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ht="20.100000000000001" customHeight="1" x14ac:dyDescent="0.2">
      <c r="A41" s="1" t="s">
        <v>231</v>
      </c>
      <c r="B41" s="26"/>
      <c r="C41" s="16"/>
      <c r="D41" s="16"/>
      <c r="E41" s="16"/>
      <c r="F41" s="13"/>
    </row>
    <row r="42" spans="1:64" ht="20.100000000000001" customHeight="1" x14ac:dyDescent="0.2">
      <c r="A42" s="1" t="s">
        <v>262</v>
      </c>
      <c r="B42" s="1" t="s">
        <v>43</v>
      </c>
      <c r="C42" s="16">
        <v>292356</v>
      </c>
      <c r="D42" s="16">
        <v>384492</v>
      </c>
      <c r="E42" s="16">
        <f t="shared" ref="E42:E55" si="6">D42-C42</f>
        <v>92136</v>
      </c>
      <c r="F42" s="13">
        <f t="shared" ref="F42:F50" si="7">E42/C42</f>
        <v>0.31515002257521652</v>
      </c>
    </row>
    <row r="43" spans="1:64" ht="20.100000000000001" customHeight="1" x14ac:dyDescent="0.2">
      <c r="A43" s="1" t="s">
        <v>239</v>
      </c>
      <c r="B43" s="1" t="s">
        <v>44</v>
      </c>
      <c r="C43" s="16">
        <v>1808331</v>
      </c>
      <c r="D43" s="16">
        <v>1759900</v>
      </c>
      <c r="E43" s="16">
        <f t="shared" ref="E43" si="8">D43-C43</f>
        <v>-48431</v>
      </c>
      <c r="F43" s="13">
        <f t="shared" ref="F43" si="9">E43/C43</f>
        <v>-2.6782154373286748E-2</v>
      </c>
    </row>
    <row r="44" spans="1:64" ht="20.100000000000001" customHeight="1" x14ac:dyDescent="0.2">
      <c r="A44" s="1" t="s">
        <v>45</v>
      </c>
      <c r="B44" s="1" t="s">
        <v>46</v>
      </c>
      <c r="C44" s="16">
        <v>94869</v>
      </c>
      <c r="D44" s="16">
        <v>98943</v>
      </c>
      <c r="E44" s="16">
        <f t="shared" ref="E44" si="10">D44-C44</f>
        <v>4074</v>
      </c>
      <c r="F44" s="13">
        <f t="shared" ref="F44" si="11">E44/C44</f>
        <v>4.2943427252316355E-2</v>
      </c>
    </row>
    <row r="45" spans="1:64" ht="20.100000000000001" customHeight="1" x14ac:dyDescent="0.2">
      <c r="A45" s="1" t="s">
        <v>35</v>
      </c>
      <c r="B45" s="1" t="s">
        <v>36</v>
      </c>
      <c r="C45" s="16">
        <v>316943</v>
      </c>
      <c r="D45" s="16">
        <v>316663</v>
      </c>
      <c r="E45" s="16">
        <f t="shared" ref="E45:E46" si="12">D45-C45</f>
        <v>-280</v>
      </c>
      <c r="F45" s="13">
        <f t="shared" ref="F45:F46" si="13">E45/C45</f>
        <v>-8.8343960901487019E-4</v>
      </c>
    </row>
    <row r="46" spans="1:64" ht="20.100000000000001" customHeight="1" x14ac:dyDescent="0.2">
      <c r="A46" s="1" t="s">
        <v>254</v>
      </c>
      <c r="B46" s="1" t="s">
        <v>47</v>
      </c>
      <c r="C46" s="16">
        <v>110330</v>
      </c>
      <c r="D46" s="16">
        <v>110455</v>
      </c>
      <c r="E46" s="16">
        <f t="shared" si="12"/>
        <v>125</v>
      </c>
      <c r="F46" s="13">
        <f t="shared" si="13"/>
        <v>1.1329647421372247E-3</v>
      </c>
    </row>
    <row r="47" spans="1:64" ht="20.100000000000001" customHeight="1" x14ac:dyDescent="0.2">
      <c r="A47" s="1" t="s">
        <v>37</v>
      </c>
      <c r="B47" s="26" t="s">
        <v>38</v>
      </c>
      <c r="C47" s="16">
        <v>165624</v>
      </c>
      <c r="D47" s="16">
        <v>176221</v>
      </c>
      <c r="E47" s="16">
        <f t="shared" si="6"/>
        <v>10597</v>
      </c>
      <c r="F47" s="13">
        <f t="shared" si="7"/>
        <v>6.3982273100516837E-2</v>
      </c>
    </row>
    <row r="48" spans="1:64" ht="20.100000000000001" customHeight="1" x14ac:dyDescent="0.2">
      <c r="A48" s="1" t="s">
        <v>48</v>
      </c>
      <c r="B48" s="26" t="s">
        <v>49</v>
      </c>
      <c r="C48" s="16">
        <v>989680</v>
      </c>
      <c r="D48" s="16">
        <v>982691</v>
      </c>
      <c r="E48" s="16">
        <f t="shared" ref="E48" si="14">D48-C48</f>
        <v>-6989</v>
      </c>
      <c r="F48" s="13">
        <f t="shared" ref="F48" si="15">E48/C48</f>
        <v>-7.0618785870180259E-3</v>
      </c>
    </row>
    <row r="49" spans="1:64" ht="20.100000000000001" customHeight="1" x14ac:dyDescent="0.2">
      <c r="A49" s="1" t="s">
        <v>39</v>
      </c>
      <c r="B49" s="26" t="s">
        <v>40</v>
      </c>
      <c r="C49" s="16">
        <v>1113496</v>
      </c>
      <c r="D49" s="16">
        <v>1020873</v>
      </c>
      <c r="E49" s="16">
        <f t="shared" si="6"/>
        <v>-92623</v>
      </c>
      <c r="F49" s="13">
        <f t="shared" si="7"/>
        <v>-8.3182157816462751E-2</v>
      </c>
    </row>
    <row r="50" spans="1:64" ht="20.100000000000001" customHeight="1" x14ac:dyDescent="0.2">
      <c r="A50" s="1" t="s">
        <v>41</v>
      </c>
      <c r="B50" s="26" t="s">
        <v>42</v>
      </c>
      <c r="C50" s="16">
        <v>183163</v>
      </c>
      <c r="D50" s="16">
        <v>180930</v>
      </c>
      <c r="E50" s="16">
        <f t="shared" si="6"/>
        <v>-2233</v>
      </c>
      <c r="F50" s="13">
        <f t="shared" si="7"/>
        <v>-1.2191326850946971E-2</v>
      </c>
    </row>
    <row r="51" spans="1:64" ht="20.100000000000001" customHeight="1" x14ac:dyDescent="0.2">
      <c r="A51" s="1" t="s">
        <v>50</v>
      </c>
      <c r="B51" s="26" t="s">
        <v>51</v>
      </c>
      <c r="C51" s="16">
        <v>5749</v>
      </c>
      <c r="D51" s="16">
        <v>5548</v>
      </c>
      <c r="E51" s="16">
        <f t="shared" si="6"/>
        <v>-201</v>
      </c>
      <c r="F51" s="13">
        <f t="shared" ref="F51:F55" si="16">E51/C51</f>
        <v>-3.496260219168551E-2</v>
      </c>
    </row>
    <row r="52" spans="1:64" ht="20.100000000000001" customHeight="1" x14ac:dyDescent="0.2">
      <c r="A52" s="1" t="s">
        <v>322</v>
      </c>
      <c r="B52" s="26" t="s">
        <v>52</v>
      </c>
      <c r="C52" s="16">
        <v>90223</v>
      </c>
      <c r="D52" s="16">
        <v>123836</v>
      </c>
      <c r="E52" s="16">
        <f t="shared" si="6"/>
        <v>33613</v>
      </c>
      <c r="F52" s="13">
        <f t="shared" si="16"/>
        <v>0.37255467009520854</v>
      </c>
    </row>
    <row r="53" spans="1:64" ht="20.100000000000001" customHeight="1" x14ac:dyDescent="0.2">
      <c r="A53" s="1" t="s">
        <v>53</v>
      </c>
      <c r="B53" s="26" t="s">
        <v>54</v>
      </c>
      <c r="C53" s="16">
        <v>2925</v>
      </c>
      <c r="D53" s="16">
        <v>2850</v>
      </c>
      <c r="E53" s="16">
        <f t="shared" si="6"/>
        <v>-75</v>
      </c>
      <c r="F53" s="13">
        <f t="shared" si="16"/>
        <v>-2.564102564102564E-2</v>
      </c>
    </row>
    <row r="54" spans="1:64" ht="20.100000000000001" customHeight="1" x14ac:dyDescent="0.2">
      <c r="A54" s="1" t="s">
        <v>55</v>
      </c>
      <c r="B54" s="26" t="s">
        <v>56</v>
      </c>
      <c r="C54" s="16">
        <v>117199</v>
      </c>
      <c r="D54" s="16">
        <v>113523</v>
      </c>
      <c r="E54" s="16">
        <f t="shared" si="6"/>
        <v>-3676</v>
      </c>
      <c r="F54" s="13">
        <f t="shared" si="16"/>
        <v>-3.1365455336649632E-2</v>
      </c>
    </row>
    <row r="55" spans="1:64" s="28" customFormat="1" ht="20.100000000000001" customHeight="1" x14ac:dyDescent="0.2">
      <c r="A55" s="1" t="s">
        <v>240</v>
      </c>
      <c r="B55" s="26"/>
      <c r="C55" s="16">
        <f>SUM(C42:C54)</f>
        <v>5290888</v>
      </c>
      <c r="D55" s="16">
        <f>SUM(D42:D54)</f>
        <v>5276925</v>
      </c>
      <c r="E55" s="16">
        <f t="shared" si="6"/>
        <v>-13963</v>
      </c>
      <c r="F55" s="13">
        <f t="shared" si="16"/>
        <v>-2.6390655028040661E-3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s="28" customFormat="1" ht="20.100000000000001" customHeight="1" x14ac:dyDescent="0.2">
      <c r="A56" s="1"/>
      <c r="B56" s="26"/>
      <c r="C56" s="16"/>
      <c r="D56" s="16"/>
      <c r="E56" s="16"/>
      <c r="F56" s="1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s="28" customFormat="1" ht="20.100000000000001" customHeight="1" x14ac:dyDescent="0.2">
      <c r="A57" s="1" t="s">
        <v>229</v>
      </c>
      <c r="B57" s="26"/>
      <c r="C57" s="16"/>
      <c r="D57" s="16"/>
      <c r="E57" s="16"/>
      <c r="F57" s="1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s="28" customFormat="1" ht="20.100000000000001" customHeight="1" x14ac:dyDescent="0.2">
      <c r="A58" s="1" t="s">
        <v>269</v>
      </c>
      <c r="B58" s="26" t="s">
        <v>57</v>
      </c>
      <c r="C58" s="16">
        <v>1491173</v>
      </c>
      <c r="D58" s="16">
        <v>1488704</v>
      </c>
      <c r="E58" s="16">
        <f t="shared" ref="E58:E61" si="17">D58-C58</f>
        <v>-2469</v>
      </c>
      <c r="F58" s="13">
        <f t="shared" ref="F58:F61" si="18">E58/C58</f>
        <v>-1.655743498574612E-3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1:64" s="28" customFormat="1" ht="20.100000000000001" customHeight="1" x14ac:dyDescent="0.2">
      <c r="A59" s="1" t="s">
        <v>58</v>
      </c>
      <c r="B59" s="26" t="s">
        <v>59</v>
      </c>
      <c r="C59" s="16">
        <v>859513</v>
      </c>
      <c r="D59" s="16">
        <v>1009345</v>
      </c>
      <c r="E59" s="16">
        <f t="shared" si="17"/>
        <v>149832</v>
      </c>
      <c r="F59" s="13">
        <f t="shared" si="18"/>
        <v>0.17432197069736002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1:64" s="28" customFormat="1" ht="20.100000000000001" customHeight="1" x14ac:dyDescent="0.2">
      <c r="A60" s="1" t="s">
        <v>230</v>
      </c>
      <c r="B60" s="26" t="s">
        <v>117</v>
      </c>
      <c r="C60" s="16">
        <v>786752</v>
      </c>
      <c r="D60" s="16">
        <v>400879</v>
      </c>
      <c r="E60" s="16">
        <f t="shared" si="17"/>
        <v>-385873</v>
      </c>
      <c r="F60" s="13">
        <f t="shared" si="18"/>
        <v>-0.49046332262263076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 s="28" customFormat="1" ht="20.100000000000001" customHeight="1" x14ac:dyDescent="0.2">
      <c r="A61" s="1" t="s">
        <v>241</v>
      </c>
      <c r="B61" s="26"/>
      <c r="C61" s="16">
        <f>SUM(C58:C60)</f>
        <v>3137438</v>
      </c>
      <c r="D61" s="16">
        <f>SUM(D58:D60)</f>
        <v>2898928</v>
      </c>
      <c r="E61" s="16">
        <f t="shared" si="17"/>
        <v>-238510</v>
      </c>
      <c r="F61" s="13">
        <f t="shared" si="18"/>
        <v>-7.6020625746229892E-2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  <row r="62" spans="1:64" s="28" customFormat="1" ht="20.100000000000001" customHeight="1" x14ac:dyDescent="0.2">
      <c r="A62" s="1"/>
      <c r="B62" s="26"/>
      <c r="C62" s="16"/>
      <c r="D62" s="16"/>
      <c r="E62" s="16"/>
      <c r="F62" s="1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</row>
    <row r="63" spans="1:64" s="28" customFormat="1" ht="20.100000000000001" customHeight="1" x14ac:dyDescent="0.2">
      <c r="A63" s="1" t="s">
        <v>60</v>
      </c>
      <c r="B63" s="26"/>
      <c r="C63" s="16"/>
      <c r="D63" s="16"/>
      <c r="E63" s="16"/>
      <c r="F63" s="1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</row>
    <row r="64" spans="1:64" ht="20.100000000000001" customHeight="1" x14ac:dyDescent="0.2">
      <c r="A64" s="1" t="s">
        <v>242</v>
      </c>
      <c r="B64" s="26" t="s">
        <v>61</v>
      </c>
      <c r="C64" s="16">
        <v>1590355</v>
      </c>
      <c r="D64" s="16">
        <v>1662493</v>
      </c>
      <c r="E64" s="16">
        <f t="shared" ref="E64:E76" si="19">D64-C64</f>
        <v>72138</v>
      </c>
      <c r="F64" s="13">
        <f t="shared" ref="F64:F76" si="20">E64/C64</f>
        <v>4.5359683844173153E-2</v>
      </c>
    </row>
    <row r="65" spans="1:64" s="28" customFormat="1" ht="20.100000000000001" customHeight="1" x14ac:dyDescent="0.2">
      <c r="A65" s="1" t="s">
        <v>62</v>
      </c>
      <c r="B65" s="26" t="s">
        <v>63</v>
      </c>
      <c r="C65" s="16">
        <v>475250</v>
      </c>
      <c r="D65" s="16">
        <v>406185</v>
      </c>
      <c r="E65" s="16">
        <f t="shared" si="19"/>
        <v>-69065</v>
      </c>
      <c r="F65" s="13">
        <f t="shared" si="20"/>
        <v>-0.14532351394003157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</row>
    <row r="66" spans="1:64" ht="20.100000000000001" customHeight="1" x14ac:dyDescent="0.2">
      <c r="A66" s="1" t="s">
        <v>64</v>
      </c>
      <c r="B66" s="26" t="s">
        <v>65</v>
      </c>
      <c r="C66" s="16">
        <v>18963</v>
      </c>
      <c r="D66" s="16">
        <v>18014</v>
      </c>
      <c r="E66" s="16">
        <f t="shared" si="19"/>
        <v>-949</v>
      </c>
      <c r="F66" s="13">
        <f t="shared" si="20"/>
        <v>-5.004482413120287E-2</v>
      </c>
    </row>
    <row r="67" spans="1:64" s="30" customFormat="1" ht="20.100000000000001" customHeight="1" x14ac:dyDescent="0.2">
      <c r="A67" s="1" t="s">
        <v>66</v>
      </c>
      <c r="B67" s="26" t="s">
        <v>67</v>
      </c>
      <c r="C67" s="16">
        <v>169985</v>
      </c>
      <c r="D67" s="16">
        <v>98616</v>
      </c>
      <c r="E67" s="16">
        <f t="shared" si="19"/>
        <v>-71369</v>
      </c>
      <c r="F67" s="13">
        <f t="shared" si="20"/>
        <v>-0.41985469306115247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</row>
    <row r="68" spans="1:64" s="30" customFormat="1" ht="20.100000000000001" customHeight="1" x14ac:dyDescent="0.2">
      <c r="A68" s="1" t="s">
        <v>68</v>
      </c>
      <c r="B68" s="26" t="s">
        <v>69</v>
      </c>
      <c r="C68" s="16">
        <v>1627413</v>
      </c>
      <c r="D68" s="16">
        <v>1482697</v>
      </c>
      <c r="E68" s="16">
        <f t="shared" si="19"/>
        <v>-144716</v>
      </c>
      <c r="F68" s="13">
        <f t="shared" si="20"/>
        <v>-8.8923954767474514E-2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</row>
    <row r="69" spans="1:64" ht="20.100000000000001" customHeight="1" x14ac:dyDescent="0.2">
      <c r="A69" s="1" t="s">
        <v>70</v>
      </c>
      <c r="B69" s="26" t="s">
        <v>217</v>
      </c>
      <c r="C69" s="16">
        <v>187357</v>
      </c>
      <c r="D69" s="16">
        <v>186773</v>
      </c>
      <c r="E69" s="16">
        <f t="shared" si="19"/>
        <v>-584</v>
      </c>
      <c r="F69" s="13">
        <f t="shared" si="20"/>
        <v>-3.1170439321722703E-3</v>
      </c>
    </row>
    <row r="70" spans="1:64" ht="20.100000000000001" customHeight="1" x14ac:dyDescent="0.2">
      <c r="A70" s="1" t="s">
        <v>215</v>
      </c>
      <c r="B70" s="26" t="s">
        <v>216</v>
      </c>
      <c r="C70" s="16">
        <v>437485</v>
      </c>
      <c r="D70" s="16">
        <v>324080</v>
      </c>
      <c r="E70" s="16">
        <f t="shared" si="19"/>
        <v>-113405</v>
      </c>
      <c r="F70" s="13">
        <f t="shared" si="20"/>
        <v>-0.25922031612512431</v>
      </c>
    </row>
    <row r="71" spans="1:64" s="28" customFormat="1" ht="20.100000000000001" customHeight="1" x14ac:dyDescent="0.2">
      <c r="A71" s="1" t="s">
        <v>71</v>
      </c>
      <c r="B71" s="26" t="s">
        <v>72</v>
      </c>
      <c r="C71" s="16">
        <v>303869</v>
      </c>
      <c r="D71" s="16">
        <v>313506</v>
      </c>
      <c r="E71" s="16">
        <f t="shared" si="19"/>
        <v>9637</v>
      </c>
      <c r="F71" s="13">
        <f t="shared" si="20"/>
        <v>3.1714324264732502E-2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</row>
    <row r="72" spans="1:64" ht="20.100000000000001" customHeight="1" x14ac:dyDescent="0.2">
      <c r="A72" s="1" t="s">
        <v>73</v>
      </c>
      <c r="B72" s="26" t="s">
        <v>74</v>
      </c>
      <c r="C72" s="16">
        <v>8220</v>
      </c>
      <c r="D72" s="16">
        <v>2159</v>
      </c>
      <c r="E72" s="16">
        <f t="shared" si="19"/>
        <v>-6061</v>
      </c>
      <c r="F72" s="13">
        <f t="shared" si="20"/>
        <v>-0.73734793187347936</v>
      </c>
    </row>
    <row r="73" spans="1:64" ht="20.100000000000001" customHeight="1" x14ac:dyDescent="0.2">
      <c r="A73" s="1" t="s">
        <v>75</v>
      </c>
      <c r="B73" s="26" t="s">
        <v>76</v>
      </c>
      <c r="C73" s="16">
        <v>70252</v>
      </c>
      <c r="D73" s="16">
        <v>70486</v>
      </c>
      <c r="E73" s="16">
        <f t="shared" si="19"/>
        <v>234</v>
      </c>
      <c r="F73" s="13">
        <f t="shared" si="20"/>
        <v>3.3308660251665434E-3</v>
      </c>
    </row>
    <row r="74" spans="1:64" ht="20.100000000000001" customHeight="1" x14ac:dyDescent="0.2">
      <c r="A74" s="1" t="s">
        <v>77</v>
      </c>
      <c r="B74" s="26" t="s">
        <v>78</v>
      </c>
      <c r="C74" s="16">
        <v>744431</v>
      </c>
      <c r="D74" s="16">
        <v>751903</v>
      </c>
      <c r="E74" s="16">
        <f t="shared" si="19"/>
        <v>7472</v>
      </c>
      <c r="F74" s="13">
        <f t="shared" si="20"/>
        <v>1.0037196194140223E-2</v>
      </c>
    </row>
    <row r="75" spans="1:64" ht="20.100000000000001" customHeight="1" x14ac:dyDescent="0.2">
      <c r="A75" s="1" t="s">
        <v>79</v>
      </c>
      <c r="B75" s="26" t="s">
        <v>80</v>
      </c>
      <c r="C75" s="16">
        <v>24068</v>
      </c>
      <c r="D75" s="16">
        <v>23397</v>
      </c>
      <c r="E75" s="16">
        <f t="shared" si="19"/>
        <v>-671</v>
      </c>
      <c r="F75" s="13">
        <f t="shared" si="20"/>
        <v>-2.7879341864716637E-2</v>
      </c>
    </row>
    <row r="76" spans="1:64" ht="20.100000000000001" customHeight="1" x14ac:dyDescent="0.2">
      <c r="A76" s="1" t="s">
        <v>81</v>
      </c>
      <c r="B76" s="26"/>
      <c r="C76" s="16">
        <f>SUM(C64:C75)</f>
        <v>5657648</v>
      </c>
      <c r="D76" s="16">
        <f>SUM(D64:D75)</f>
        <v>5340309</v>
      </c>
      <c r="E76" s="16">
        <f t="shared" si="19"/>
        <v>-317339</v>
      </c>
      <c r="F76" s="13">
        <f t="shared" si="20"/>
        <v>-5.6090269313325961E-2</v>
      </c>
    </row>
    <row r="77" spans="1:64" ht="20.100000000000001" customHeight="1" x14ac:dyDescent="0.2">
      <c r="A77" s="1"/>
      <c r="B77" s="26"/>
      <c r="C77" s="16"/>
      <c r="D77" s="16"/>
      <c r="E77" s="16"/>
      <c r="F77" s="13"/>
    </row>
    <row r="78" spans="1:64" ht="20.100000000000001" customHeight="1" x14ac:dyDescent="0.2">
      <c r="A78" s="1" t="s">
        <v>232</v>
      </c>
      <c r="B78" s="26"/>
      <c r="C78" s="16"/>
      <c r="D78" s="16"/>
      <c r="E78" s="16"/>
      <c r="F78" s="13"/>
    </row>
    <row r="79" spans="1:64" ht="20.100000000000001" customHeight="1" x14ac:dyDescent="0.2">
      <c r="A79" s="1" t="s">
        <v>233</v>
      </c>
      <c r="B79" s="26" t="s">
        <v>28</v>
      </c>
      <c r="C79" s="16">
        <v>75543</v>
      </c>
      <c r="D79" s="16">
        <v>76068</v>
      </c>
      <c r="E79" s="16">
        <f t="shared" ref="E79:E88" si="21">D79-C79</f>
        <v>525</v>
      </c>
      <c r="F79" s="13">
        <f t="shared" ref="F79:F88" si="22">E79/C79</f>
        <v>6.9496842857710182E-3</v>
      </c>
    </row>
    <row r="80" spans="1:64" ht="20.100000000000001" customHeight="1" x14ac:dyDescent="0.2">
      <c r="A80" s="1" t="s">
        <v>29</v>
      </c>
      <c r="B80" s="26" t="s">
        <v>30</v>
      </c>
      <c r="C80" s="16">
        <v>34190</v>
      </c>
      <c r="D80" s="16">
        <v>32079</v>
      </c>
      <c r="E80" s="16">
        <f t="shared" ref="E80:E81" si="23">D80-C80</f>
        <v>-2111</v>
      </c>
      <c r="F80" s="13">
        <f t="shared" ref="F80:F81" si="24">E80/C80</f>
        <v>-6.1743199766013453E-2</v>
      </c>
    </row>
    <row r="81" spans="1:64" ht="20.100000000000001" customHeight="1" x14ac:dyDescent="0.2">
      <c r="A81" s="1" t="s">
        <v>82</v>
      </c>
      <c r="B81" s="26" t="s">
        <v>83</v>
      </c>
      <c r="C81" s="16">
        <v>332688</v>
      </c>
      <c r="D81" s="16">
        <v>329197</v>
      </c>
      <c r="E81" s="16">
        <f t="shared" si="23"/>
        <v>-3491</v>
      </c>
      <c r="F81" s="13">
        <f t="shared" si="24"/>
        <v>-1.0493315057952195E-2</v>
      </c>
    </row>
    <row r="82" spans="1:64" ht="20.100000000000001" customHeight="1" x14ac:dyDescent="0.2">
      <c r="A82" s="1" t="s">
        <v>84</v>
      </c>
      <c r="B82" s="26" t="s">
        <v>85</v>
      </c>
      <c r="C82" s="16">
        <v>251477</v>
      </c>
      <c r="D82" s="16">
        <v>248162</v>
      </c>
      <c r="E82" s="16">
        <f t="shared" si="21"/>
        <v>-3315</v>
      </c>
      <c r="F82" s="13">
        <f t="shared" si="22"/>
        <v>-1.31821200348342E-2</v>
      </c>
    </row>
    <row r="83" spans="1:64" ht="20.100000000000001" customHeight="1" x14ac:dyDescent="0.2">
      <c r="A83" s="1" t="s">
        <v>86</v>
      </c>
      <c r="B83" s="26" t="s">
        <v>87</v>
      </c>
      <c r="C83" s="16">
        <v>162850</v>
      </c>
      <c r="D83" s="16">
        <v>137584</v>
      </c>
      <c r="E83" s="16">
        <f t="shared" si="21"/>
        <v>-25266</v>
      </c>
      <c r="F83" s="13">
        <f t="shared" si="22"/>
        <v>-0.15514891003991402</v>
      </c>
    </row>
    <row r="84" spans="1:64" ht="20.100000000000001" customHeight="1" x14ac:dyDescent="0.2">
      <c r="A84" s="1" t="s">
        <v>243</v>
      </c>
      <c r="B84" s="26" t="s">
        <v>88</v>
      </c>
      <c r="C84" s="16">
        <v>1372167</v>
      </c>
      <c r="D84" s="16">
        <v>1079058</v>
      </c>
      <c r="E84" s="16">
        <f t="shared" si="21"/>
        <v>-293109</v>
      </c>
      <c r="F84" s="13">
        <f t="shared" si="22"/>
        <v>-0.21361029670586743</v>
      </c>
    </row>
    <row r="85" spans="1:64" ht="20.100000000000001" customHeight="1" x14ac:dyDescent="0.2">
      <c r="A85" s="1" t="s">
        <v>89</v>
      </c>
      <c r="B85" s="26" t="s">
        <v>90</v>
      </c>
      <c r="C85" s="16">
        <v>603116</v>
      </c>
      <c r="D85" s="16">
        <v>591764</v>
      </c>
      <c r="E85" s="16">
        <f t="shared" si="21"/>
        <v>-11352</v>
      </c>
      <c r="F85" s="13">
        <f t="shared" si="22"/>
        <v>-1.8822249782794686E-2</v>
      </c>
    </row>
    <row r="86" spans="1:64" ht="20.100000000000001" customHeight="1" x14ac:dyDescent="0.2">
      <c r="A86" s="1" t="s">
        <v>91</v>
      </c>
      <c r="B86" s="26" t="s">
        <v>92</v>
      </c>
      <c r="C86" s="16">
        <v>543954</v>
      </c>
      <c r="D86" s="16">
        <v>418161</v>
      </c>
      <c r="E86" s="16">
        <f t="shared" si="21"/>
        <v>-125793</v>
      </c>
      <c r="F86" s="13">
        <f t="shared" si="22"/>
        <v>-0.23125668714633957</v>
      </c>
    </row>
    <row r="87" spans="1:64" ht="20.100000000000001" customHeight="1" x14ac:dyDescent="0.2">
      <c r="A87" s="1" t="s">
        <v>93</v>
      </c>
      <c r="B87" s="26" t="s">
        <v>94</v>
      </c>
      <c r="C87" s="16">
        <v>432918</v>
      </c>
      <c r="D87" s="16">
        <v>283194</v>
      </c>
      <c r="E87" s="16">
        <f t="shared" si="21"/>
        <v>-149724</v>
      </c>
      <c r="F87" s="13">
        <f t="shared" si="22"/>
        <v>-0.34584840547170598</v>
      </c>
    </row>
    <row r="88" spans="1:64" s="28" customFormat="1" ht="19.5" customHeight="1" x14ac:dyDescent="0.2">
      <c r="A88" s="1" t="s">
        <v>244</v>
      </c>
      <c r="B88" s="26"/>
      <c r="C88" s="16">
        <f>SUM(C79:C87)</f>
        <v>3808903</v>
      </c>
      <c r="D88" s="16">
        <f>SUM(D79:D87)</f>
        <v>3195267</v>
      </c>
      <c r="E88" s="16">
        <f t="shared" si="21"/>
        <v>-613636</v>
      </c>
      <c r="F88" s="13">
        <f t="shared" si="22"/>
        <v>-0.16110570418831879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</row>
    <row r="89" spans="1:64" s="28" customFormat="1" ht="19.5" customHeight="1" x14ac:dyDescent="0.2">
      <c r="A89" s="1"/>
      <c r="B89" s="26"/>
      <c r="C89" s="16"/>
      <c r="D89" s="16"/>
      <c r="E89" s="16"/>
      <c r="F89" s="1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</row>
    <row r="90" spans="1:64" ht="20.100000000000001" customHeight="1" x14ac:dyDescent="0.2">
      <c r="A90" s="1" t="s">
        <v>95</v>
      </c>
      <c r="B90" s="26"/>
      <c r="C90" s="16"/>
      <c r="D90" s="16"/>
      <c r="E90" s="16"/>
      <c r="F90" s="13"/>
    </row>
    <row r="91" spans="1:64" ht="20.100000000000001" customHeight="1" x14ac:dyDescent="0.2">
      <c r="A91" s="1" t="s">
        <v>96</v>
      </c>
      <c r="B91" s="26" t="s">
        <v>97</v>
      </c>
      <c r="C91" s="16">
        <v>434497</v>
      </c>
      <c r="D91" s="16">
        <v>261955</v>
      </c>
      <c r="E91" s="16">
        <f t="shared" ref="E91:E99" si="25">D91-C91</f>
        <v>-172542</v>
      </c>
      <c r="F91" s="13">
        <f t="shared" ref="F91:F99" si="26">E91/C91</f>
        <v>-0.39710745989040203</v>
      </c>
    </row>
    <row r="92" spans="1:64" s="28" customFormat="1" ht="20.100000000000001" customHeight="1" x14ac:dyDescent="0.2">
      <c r="A92" s="1" t="s">
        <v>98</v>
      </c>
      <c r="B92" s="26" t="s">
        <v>99</v>
      </c>
      <c r="C92" s="16">
        <v>8582</v>
      </c>
      <c r="D92" s="16">
        <v>56795</v>
      </c>
      <c r="E92" s="16">
        <f t="shared" si="25"/>
        <v>48213</v>
      </c>
      <c r="F92" s="13">
        <f t="shared" si="26"/>
        <v>5.6179212304824047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</row>
    <row r="93" spans="1:64" ht="20.100000000000001" customHeight="1" x14ac:dyDescent="0.2">
      <c r="A93" s="1" t="s">
        <v>100</v>
      </c>
      <c r="B93" s="26" t="s">
        <v>101</v>
      </c>
      <c r="C93" s="16">
        <v>192611</v>
      </c>
      <c r="D93" s="16">
        <v>237519</v>
      </c>
      <c r="E93" s="16">
        <f t="shared" si="25"/>
        <v>44908</v>
      </c>
      <c r="F93" s="13">
        <f t="shared" si="26"/>
        <v>0.23315386971668284</v>
      </c>
    </row>
    <row r="94" spans="1:64" s="31" customFormat="1" ht="20.100000000000001" customHeight="1" x14ac:dyDescent="0.2">
      <c r="A94" s="1" t="s">
        <v>102</v>
      </c>
      <c r="B94" s="26" t="s">
        <v>103</v>
      </c>
      <c r="C94" s="16">
        <v>205295</v>
      </c>
      <c r="D94" s="16">
        <v>225581</v>
      </c>
      <c r="E94" s="16">
        <f t="shared" si="25"/>
        <v>20286</v>
      </c>
      <c r="F94" s="13">
        <f t="shared" si="26"/>
        <v>9.8813901945980179E-2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</row>
    <row r="95" spans="1:64" s="31" customFormat="1" ht="20.100000000000001" customHeight="1" x14ac:dyDescent="0.2">
      <c r="A95" s="1" t="s">
        <v>104</v>
      </c>
      <c r="B95" s="26" t="s">
        <v>105</v>
      </c>
      <c r="C95" s="16">
        <v>1403539</v>
      </c>
      <c r="D95" s="16">
        <v>1736707</v>
      </c>
      <c r="E95" s="16">
        <f t="shared" si="25"/>
        <v>333168</v>
      </c>
      <c r="F95" s="13">
        <f t="shared" si="26"/>
        <v>0.23737708749097816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</row>
    <row r="96" spans="1:64" s="31" customFormat="1" ht="20.100000000000001" customHeight="1" x14ac:dyDescent="0.2">
      <c r="A96" s="1" t="s">
        <v>106</v>
      </c>
      <c r="B96" s="26" t="s">
        <v>107</v>
      </c>
      <c r="C96" s="16">
        <v>395299</v>
      </c>
      <c r="D96" s="16">
        <v>573840</v>
      </c>
      <c r="E96" s="16">
        <f t="shared" si="25"/>
        <v>178541</v>
      </c>
      <c r="F96" s="13">
        <f t="shared" si="26"/>
        <v>0.45166064169147913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</row>
    <row r="97" spans="1:65" s="31" customFormat="1" ht="20.100000000000001" customHeight="1" x14ac:dyDescent="0.2">
      <c r="A97" s="1" t="s">
        <v>108</v>
      </c>
      <c r="B97" s="26" t="s">
        <v>109</v>
      </c>
      <c r="C97" s="16">
        <v>1071548</v>
      </c>
      <c r="D97" s="16">
        <v>524100</v>
      </c>
      <c r="E97" s="16">
        <f t="shared" si="25"/>
        <v>-547448</v>
      </c>
      <c r="F97" s="13">
        <f t="shared" si="26"/>
        <v>-0.51089451895762017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</row>
    <row r="98" spans="1:65" ht="20.100000000000001" customHeight="1" x14ac:dyDescent="0.2">
      <c r="A98" s="1" t="s">
        <v>110</v>
      </c>
      <c r="B98" s="26" t="s">
        <v>111</v>
      </c>
      <c r="C98" s="16">
        <v>484778</v>
      </c>
      <c r="D98" s="16">
        <v>423454</v>
      </c>
      <c r="E98" s="16">
        <f t="shared" si="25"/>
        <v>-61324</v>
      </c>
      <c r="F98" s="13">
        <f t="shared" si="26"/>
        <v>-0.12649913981245023</v>
      </c>
    </row>
    <row r="99" spans="1:65" s="28" customFormat="1" ht="20.100000000000001" customHeight="1" x14ac:dyDescent="0.2">
      <c r="A99" s="1" t="s">
        <v>112</v>
      </c>
      <c r="B99" s="26"/>
      <c r="C99" s="16">
        <f>SUM(C91:C98)</f>
        <v>4196149</v>
      </c>
      <c r="D99" s="16">
        <f>SUM(D91:D98)</f>
        <v>4039951</v>
      </c>
      <c r="E99" s="16">
        <f t="shared" si="25"/>
        <v>-156198</v>
      </c>
      <c r="F99" s="13">
        <f t="shared" si="26"/>
        <v>-3.7224130982956037E-2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</row>
    <row r="100" spans="1:65" ht="20.100000000000001" customHeight="1" x14ac:dyDescent="0.2">
      <c r="A100" s="1"/>
      <c r="B100" s="26"/>
      <c r="C100" s="16"/>
      <c r="D100" s="16"/>
      <c r="E100" s="16"/>
      <c r="F100" s="13"/>
    </row>
    <row r="101" spans="1:65" ht="20.100000000000001" customHeight="1" x14ac:dyDescent="0.2">
      <c r="A101" s="1" t="s">
        <v>113</v>
      </c>
      <c r="B101" s="26"/>
      <c r="C101" s="16"/>
      <c r="D101" s="16"/>
      <c r="E101" s="16"/>
      <c r="F101" s="13"/>
    </row>
    <row r="102" spans="1:65" ht="20.100000000000001" customHeight="1" x14ac:dyDescent="0.2">
      <c r="A102" s="1" t="s">
        <v>114</v>
      </c>
      <c r="B102" s="26" t="s">
        <v>115</v>
      </c>
      <c r="C102" s="16">
        <v>958028</v>
      </c>
      <c r="D102" s="16">
        <v>1028604</v>
      </c>
      <c r="E102" s="16">
        <f>D102-C102</f>
        <v>70576</v>
      </c>
      <c r="F102" s="13">
        <f>E102/C102</f>
        <v>7.3667993002292209E-2</v>
      </c>
    </row>
    <row r="103" spans="1:65" s="28" customFormat="1" ht="20.100000000000001" customHeight="1" x14ac:dyDescent="0.2">
      <c r="A103" s="1" t="s">
        <v>116</v>
      </c>
      <c r="B103" s="26"/>
      <c r="C103" s="16">
        <f>SUM(C102:C102)</f>
        <v>958028</v>
      </c>
      <c r="D103" s="16">
        <f>SUM(D102:D102)</f>
        <v>1028604</v>
      </c>
      <c r="E103" s="16">
        <f>D103-C103</f>
        <v>70576</v>
      </c>
      <c r="F103" s="13">
        <f>E103/C103</f>
        <v>7.3667993002292209E-2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1:65" ht="20.100000000000001" customHeight="1" x14ac:dyDescent="0.2">
      <c r="A104" s="1"/>
      <c r="B104" s="26"/>
      <c r="C104" s="16"/>
      <c r="D104" s="16"/>
      <c r="E104" s="16"/>
      <c r="F104" s="13"/>
    </row>
    <row r="105" spans="1:65" ht="20.100000000000001" customHeight="1" x14ac:dyDescent="0.2">
      <c r="A105" s="14" t="s">
        <v>118</v>
      </c>
      <c r="B105" s="26"/>
      <c r="C105" s="17">
        <f>C39+C55+C61+C76+C88+C99+C103</f>
        <v>26502320</v>
      </c>
      <c r="D105" s="17">
        <f>D39+D55+D61+D76+D88+D99+D103</f>
        <v>25291288</v>
      </c>
      <c r="E105" s="17">
        <f>D105-C105</f>
        <v>-1211032</v>
      </c>
      <c r="F105" s="29">
        <f>E105/C105</f>
        <v>-4.5695320258754703E-2</v>
      </c>
    </row>
    <row r="106" spans="1:65" ht="20.100000000000001" customHeight="1" x14ac:dyDescent="0.2">
      <c r="A106" s="14"/>
      <c r="B106" s="26"/>
      <c r="C106" s="17"/>
      <c r="D106" s="17"/>
      <c r="E106" s="16"/>
      <c r="F106" s="29"/>
    </row>
    <row r="107" spans="1:65" s="2" customFormat="1" ht="20.100000000000001" customHeight="1" x14ac:dyDescent="0.2">
      <c r="A107" s="1"/>
      <c r="B107" s="26"/>
      <c r="C107" s="16"/>
      <c r="D107" s="16"/>
      <c r="E107" s="16"/>
      <c r="F107" s="13"/>
      <c r="BM107" s="18"/>
    </row>
    <row r="108" spans="1:65" s="2" customFormat="1" ht="20.100000000000001" customHeight="1" x14ac:dyDescent="0.2">
      <c r="A108" s="14" t="s">
        <v>126</v>
      </c>
      <c r="B108" s="26"/>
      <c r="C108" s="16"/>
      <c r="D108" s="16"/>
      <c r="E108" s="16"/>
      <c r="F108" s="13"/>
      <c r="BM108" s="18"/>
    </row>
    <row r="109" spans="1:65" s="2" customFormat="1" ht="20.100000000000001" customHeight="1" x14ac:dyDescent="0.2">
      <c r="A109" s="1" t="s">
        <v>127</v>
      </c>
      <c r="B109" s="26" t="s">
        <v>128</v>
      </c>
      <c r="C109" s="16">
        <v>102356</v>
      </c>
      <c r="D109" s="16">
        <v>101327</v>
      </c>
      <c r="E109" s="16">
        <f t="shared" ref="E109:E127" si="27">D109-C109</f>
        <v>-1029</v>
      </c>
      <c r="F109" s="13">
        <f t="shared" ref="F109:F127" si="28">E109/C109</f>
        <v>-1.0053147836961195E-2</v>
      </c>
      <c r="BM109" s="18"/>
    </row>
    <row r="110" spans="1:65" s="2" customFormat="1" ht="20.100000000000001" customHeight="1" x14ac:dyDescent="0.2">
      <c r="A110" s="1" t="s">
        <v>245</v>
      </c>
      <c r="B110" s="26" t="s">
        <v>129</v>
      </c>
      <c r="C110" s="16">
        <v>314974</v>
      </c>
      <c r="D110" s="16">
        <v>290155</v>
      </c>
      <c r="E110" s="16">
        <f t="shared" si="27"/>
        <v>-24819</v>
      </c>
      <c r="F110" s="13">
        <f t="shared" si="28"/>
        <v>-7.8796980068196104E-2</v>
      </c>
      <c r="BM110" s="18"/>
    </row>
    <row r="111" spans="1:65" s="2" customFormat="1" ht="20.100000000000001" customHeight="1" x14ac:dyDescent="0.2">
      <c r="A111" s="1" t="s">
        <v>130</v>
      </c>
      <c r="B111" s="26" t="s">
        <v>131</v>
      </c>
      <c r="C111" s="16">
        <v>1044971</v>
      </c>
      <c r="D111" s="16">
        <v>841280</v>
      </c>
      <c r="E111" s="16">
        <f t="shared" si="27"/>
        <v>-203691</v>
      </c>
      <c r="F111" s="13">
        <f t="shared" si="28"/>
        <v>-0.19492502662753319</v>
      </c>
      <c r="BM111" s="18"/>
    </row>
    <row r="112" spans="1:65" s="2" customFormat="1" ht="20.100000000000001" customHeight="1" x14ac:dyDescent="0.2">
      <c r="A112" s="1" t="s">
        <v>132</v>
      </c>
      <c r="B112" s="26" t="s">
        <v>133</v>
      </c>
      <c r="C112" s="16">
        <v>412090</v>
      </c>
      <c r="D112" s="16">
        <v>456173</v>
      </c>
      <c r="E112" s="16">
        <f t="shared" si="27"/>
        <v>44083</v>
      </c>
      <c r="F112" s="13">
        <f t="shared" si="28"/>
        <v>0.1069742046640297</v>
      </c>
      <c r="BM112" s="18"/>
    </row>
    <row r="113" spans="1:65" s="2" customFormat="1" ht="20.100000000000001" customHeight="1" x14ac:dyDescent="0.2">
      <c r="A113" s="1" t="s">
        <v>134</v>
      </c>
      <c r="B113" s="26" t="s">
        <v>135</v>
      </c>
      <c r="C113" s="16">
        <v>349649</v>
      </c>
      <c r="D113" s="16">
        <v>325342</v>
      </c>
      <c r="E113" s="16">
        <f t="shared" si="27"/>
        <v>-24307</v>
      </c>
      <c r="F113" s="13">
        <f t="shared" si="28"/>
        <v>-6.9518288340592996E-2</v>
      </c>
      <c r="BM113" s="18"/>
    </row>
    <row r="114" spans="1:65" ht="20.100000000000001" customHeight="1" x14ac:dyDescent="0.2">
      <c r="A114" s="1" t="s">
        <v>136</v>
      </c>
      <c r="B114" s="26" t="s">
        <v>137</v>
      </c>
      <c r="C114" s="16">
        <v>1014534</v>
      </c>
      <c r="D114" s="16">
        <v>1077244</v>
      </c>
      <c r="E114" s="16">
        <f t="shared" si="27"/>
        <v>62710</v>
      </c>
      <c r="F114" s="13">
        <f t="shared" si="28"/>
        <v>6.1811629772880947E-2</v>
      </c>
    </row>
    <row r="115" spans="1:65" ht="20.100000000000001" customHeight="1" x14ac:dyDescent="0.2">
      <c r="A115" s="1" t="s">
        <v>138</v>
      </c>
      <c r="B115" s="26" t="s">
        <v>139</v>
      </c>
      <c r="C115" s="16">
        <v>1124250</v>
      </c>
      <c r="D115" s="16">
        <v>1153215</v>
      </c>
      <c r="E115" s="16">
        <f t="shared" si="27"/>
        <v>28965</v>
      </c>
      <c r="F115" s="13">
        <f t="shared" si="28"/>
        <v>2.5763842561707804E-2</v>
      </c>
    </row>
    <row r="116" spans="1:65" ht="20.100000000000001" customHeight="1" x14ac:dyDescent="0.2">
      <c r="A116" s="1" t="s">
        <v>140</v>
      </c>
      <c r="B116" s="26" t="s">
        <v>141</v>
      </c>
      <c r="C116" s="16">
        <v>328538</v>
      </c>
      <c r="D116" s="16">
        <v>0</v>
      </c>
      <c r="E116" s="16">
        <f t="shared" si="27"/>
        <v>-328538</v>
      </c>
      <c r="F116" s="13">
        <f t="shared" si="28"/>
        <v>-1</v>
      </c>
    </row>
    <row r="117" spans="1:65" ht="20.100000000000001" customHeight="1" x14ac:dyDescent="0.2">
      <c r="A117" s="1" t="s">
        <v>246</v>
      </c>
      <c r="B117" s="26" t="s">
        <v>144</v>
      </c>
      <c r="C117" s="16">
        <v>710670</v>
      </c>
      <c r="D117" s="16">
        <v>836033</v>
      </c>
      <c r="E117" s="16">
        <f t="shared" si="27"/>
        <v>125363</v>
      </c>
      <c r="F117" s="13">
        <f t="shared" si="28"/>
        <v>0.176401142583759</v>
      </c>
    </row>
    <row r="118" spans="1:65" ht="20.100000000000001" customHeight="1" x14ac:dyDescent="0.2">
      <c r="A118" s="1" t="s">
        <v>145</v>
      </c>
      <c r="B118" s="26" t="s">
        <v>146</v>
      </c>
      <c r="C118" s="16">
        <v>130800</v>
      </c>
      <c r="D118" s="16">
        <v>124000</v>
      </c>
      <c r="E118" s="16">
        <f t="shared" si="27"/>
        <v>-6800</v>
      </c>
      <c r="F118" s="13">
        <f t="shared" si="28"/>
        <v>-5.1987767584097858E-2</v>
      </c>
    </row>
    <row r="119" spans="1:65" ht="20.100000000000001" customHeight="1" x14ac:dyDescent="0.2">
      <c r="A119" s="1" t="s">
        <v>147</v>
      </c>
      <c r="B119" s="26" t="s">
        <v>148</v>
      </c>
      <c r="C119" s="16">
        <v>86208</v>
      </c>
      <c r="D119" s="16">
        <v>200236</v>
      </c>
      <c r="E119" s="16">
        <f t="shared" si="27"/>
        <v>114028</v>
      </c>
      <c r="F119" s="13">
        <f t="shared" si="28"/>
        <v>1.3227078693392724</v>
      </c>
    </row>
    <row r="120" spans="1:65" ht="20.100000000000001" customHeight="1" x14ac:dyDescent="0.2">
      <c r="A120" s="1" t="s">
        <v>149</v>
      </c>
      <c r="B120" s="26" t="s">
        <v>150</v>
      </c>
      <c r="C120" s="16">
        <v>367983</v>
      </c>
      <c r="D120" s="16">
        <v>367547</v>
      </c>
      <c r="E120" s="16">
        <f t="shared" si="27"/>
        <v>-436</v>
      </c>
      <c r="F120" s="13">
        <f t="shared" si="28"/>
        <v>-1.1848373430294334E-3</v>
      </c>
    </row>
    <row r="121" spans="1:65" ht="20.100000000000001" customHeight="1" x14ac:dyDescent="0.2">
      <c r="A121" s="1" t="s">
        <v>257</v>
      </c>
      <c r="B121" s="26" t="s">
        <v>258</v>
      </c>
      <c r="C121" s="16"/>
      <c r="D121" s="16">
        <v>484873</v>
      </c>
      <c r="E121" s="16">
        <f t="shared" ref="E121" si="29">D121-C121</f>
        <v>484873</v>
      </c>
      <c r="F121" s="13"/>
    </row>
    <row r="122" spans="1:65" ht="20.100000000000001" customHeight="1" x14ac:dyDescent="0.2">
      <c r="A122" s="1" t="s">
        <v>151</v>
      </c>
      <c r="B122" s="26" t="s">
        <v>152</v>
      </c>
      <c r="C122" s="16">
        <v>384555</v>
      </c>
      <c r="D122" s="16">
        <v>298095</v>
      </c>
      <c r="E122" s="16">
        <f t="shared" si="27"/>
        <v>-86460</v>
      </c>
      <c r="F122" s="13">
        <f t="shared" si="28"/>
        <v>-0.22483129851386668</v>
      </c>
    </row>
    <row r="123" spans="1:65" ht="20.100000000000001" customHeight="1" x14ac:dyDescent="0.2">
      <c r="A123" s="1" t="s">
        <v>153</v>
      </c>
      <c r="B123" s="26" t="s">
        <v>154</v>
      </c>
      <c r="C123" s="16">
        <v>72057</v>
      </c>
      <c r="D123" s="16">
        <v>120615</v>
      </c>
      <c r="E123" s="16">
        <f t="shared" si="27"/>
        <v>48558</v>
      </c>
      <c r="F123" s="13">
        <f t="shared" si="28"/>
        <v>0.67388317581914314</v>
      </c>
    </row>
    <row r="124" spans="1:65" ht="20.100000000000001" customHeight="1" x14ac:dyDescent="0.2">
      <c r="A124" s="1" t="s">
        <v>155</v>
      </c>
      <c r="B124" s="26" t="s">
        <v>156</v>
      </c>
      <c r="C124" s="16">
        <v>95771</v>
      </c>
      <c r="D124" s="16">
        <v>92359</v>
      </c>
      <c r="E124" s="16">
        <f t="shared" si="27"/>
        <v>-3412</v>
      </c>
      <c r="F124" s="13">
        <f t="shared" si="28"/>
        <v>-3.5626651073915903E-2</v>
      </c>
    </row>
    <row r="125" spans="1:65" ht="20.100000000000001" customHeight="1" x14ac:dyDescent="0.2">
      <c r="A125" s="1" t="s">
        <v>157</v>
      </c>
      <c r="B125" s="26" t="s">
        <v>158</v>
      </c>
      <c r="C125" s="16">
        <v>369450</v>
      </c>
      <c r="D125" s="16">
        <v>279450</v>
      </c>
      <c r="E125" s="16">
        <f t="shared" si="27"/>
        <v>-90000</v>
      </c>
      <c r="F125" s="13">
        <f t="shared" si="28"/>
        <v>-0.243605359317905</v>
      </c>
    </row>
    <row r="126" spans="1:65" ht="20.100000000000001" customHeight="1" x14ac:dyDescent="0.2">
      <c r="A126" s="1" t="s">
        <v>159</v>
      </c>
      <c r="B126" s="26" t="s">
        <v>160</v>
      </c>
      <c r="C126" s="16">
        <v>274039</v>
      </c>
      <c r="D126" s="16">
        <v>239469</v>
      </c>
      <c r="E126" s="16">
        <f t="shared" si="27"/>
        <v>-34570</v>
      </c>
      <c r="F126" s="13">
        <f t="shared" si="28"/>
        <v>-0.12614992756505461</v>
      </c>
    </row>
    <row r="127" spans="1:65" s="28" customFormat="1" ht="19.5" customHeight="1" x14ac:dyDescent="0.2">
      <c r="A127" s="9" t="s">
        <v>161</v>
      </c>
      <c r="B127" s="27"/>
      <c r="C127" s="17">
        <f>SUM(C109:C126)</f>
        <v>7182895</v>
      </c>
      <c r="D127" s="17">
        <f>SUM(D109:D126)</f>
        <v>7287413</v>
      </c>
      <c r="E127" s="17">
        <f t="shared" si="27"/>
        <v>104518</v>
      </c>
      <c r="F127" s="29">
        <f t="shared" si="28"/>
        <v>1.4550957517825334E-2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1:65" s="28" customFormat="1" ht="19.5" customHeight="1" x14ac:dyDescent="0.2">
      <c r="A128" s="9"/>
      <c r="B128" s="27"/>
      <c r="C128" s="17"/>
      <c r="D128" s="17"/>
      <c r="E128" s="17"/>
      <c r="F128" s="29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1:64" ht="20.100000000000001" customHeight="1" x14ac:dyDescent="0.2">
      <c r="A129" s="14" t="s">
        <v>213</v>
      </c>
      <c r="B129" s="26"/>
      <c r="C129" s="17"/>
      <c r="D129" s="17"/>
      <c r="E129" s="16"/>
      <c r="F129" s="29"/>
    </row>
    <row r="130" spans="1:64" ht="20.100000000000001" customHeight="1" x14ac:dyDescent="0.2">
      <c r="A130" s="1" t="s">
        <v>213</v>
      </c>
      <c r="B130" s="26" t="s">
        <v>121</v>
      </c>
      <c r="C130" s="16">
        <v>1399057</v>
      </c>
      <c r="D130" s="16">
        <v>948640</v>
      </c>
      <c r="E130" s="16">
        <f>D130-C130</f>
        <v>-450417</v>
      </c>
      <c r="F130" s="13">
        <f>E130/C130</f>
        <v>-0.32194328036670417</v>
      </c>
    </row>
    <row r="131" spans="1:64" ht="20.100000000000001" customHeight="1" x14ac:dyDescent="0.2">
      <c r="A131" s="1" t="s">
        <v>122</v>
      </c>
      <c r="B131" s="26" t="s">
        <v>123</v>
      </c>
      <c r="C131" s="16">
        <v>1043587</v>
      </c>
      <c r="D131" s="16">
        <v>1262744</v>
      </c>
      <c r="E131" s="16">
        <f>D131-C131</f>
        <v>219157</v>
      </c>
      <c r="F131" s="13">
        <f>E131/C131</f>
        <v>0.21000357421087076</v>
      </c>
    </row>
    <row r="132" spans="1:64" ht="20.100000000000001" customHeight="1" x14ac:dyDescent="0.2">
      <c r="A132" s="14" t="s">
        <v>214</v>
      </c>
      <c r="B132" s="27"/>
      <c r="C132" s="17">
        <f>SUM(C130:C131)</f>
        <v>2442644</v>
      </c>
      <c r="D132" s="17">
        <f>SUM(D130:D131)</f>
        <v>2211384</v>
      </c>
      <c r="E132" s="17">
        <f>D132-C132</f>
        <v>-231260</v>
      </c>
      <c r="F132" s="29">
        <f>E132/C132</f>
        <v>-9.4676096885178515E-2</v>
      </c>
    </row>
    <row r="133" spans="1:64" ht="20.100000000000001" customHeight="1" x14ac:dyDescent="0.2">
      <c r="A133" s="1"/>
      <c r="B133" s="26"/>
      <c r="C133" s="16"/>
      <c r="D133" s="16"/>
      <c r="E133" s="16"/>
      <c r="F133" s="13" t="s">
        <v>1</v>
      </c>
    </row>
    <row r="134" spans="1:64" s="31" customFormat="1" ht="20.100000000000001" customHeight="1" x14ac:dyDescent="0.2">
      <c r="A134" s="14" t="s">
        <v>162</v>
      </c>
      <c r="B134" s="26"/>
      <c r="C134" s="16"/>
      <c r="D134" s="16"/>
      <c r="E134" s="16"/>
      <c r="F134" s="13" t="s">
        <v>1</v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1:64" ht="20.100000000000001" customHeight="1" x14ac:dyDescent="0.2">
      <c r="A135" s="1" t="s">
        <v>124</v>
      </c>
      <c r="B135" s="26" t="s">
        <v>125</v>
      </c>
      <c r="C135" s="16">
        <v>3542350</v>
      </c>
      <c r="D135" s="16">
        <v>3589375</v>
      </c>
      <c r="E135" s="16">
        <f t="shared" ref="E135:E153" si="30">D135-C135</f>
        <v>47025</v>
      </c>
      <c r="F135" s="13">
        <f t="shared" ref="F135:F153" si="31">E135/C135</f>
        <v>1.3275085748161532E-2</v>
      </c>
    </row>
    <row r="136" spans="1:64" ht="20.100000000000001" customHeight="1" x14ac:dyDescent="0.2">
      <c r="A136" s="1" t="s">
        <v>223</v>
      </c>
      <c r="B136" s="26" t="s">
        <v>218</v>
      </c>
      <c r="C136" s="16">
        <v>275000</v>
      </c>
      <c r="D136" s="16">
        <v>275000</v>
      </c>
      <c r="E136" s="16">
        <f t="shared" ref="E136:E145" si="32">D136-C136</f>
        <v>0</v>
      </c>
      <c r="F136" s="13">
        <f t="shared" ref="F136:F145" si="33">E136/C136</f>
        <v>0</v>
      </c>
    </row>
    <row r="137" spans="1:64" ht="20.100000000000001" customHeight="1" x14ac:dyDescent="0.2">
      <c r="A137" s="1" t="s">
        <v>234</v>
      </c>
      <c r="B137" s="26" t="s">
        <v>163</v>
      </c>
      <c r="C137" s="16">
        <v>421374</v>
      </c>
      <c r="D137" s="16">
        <v>419935</v>
      </c>
      <c r="E137" s="16">
        <f t="shared" ref="E137:E144" si="34">D137-C137</f>
        <v>-1439</v>
      </c>
      <c r="F137" s="13">
        <f t="shared" ref="F137:F144" si="35">E137/C137</f>
        <v>-3.4150184871396907E-3</v>
      </c>
    </row>
    <row r="138" spans="1:64" ht="20.100000000000001" customHeight="1" x14ac:dyDescent="0.2">
      <c r="A138" s="1" t="s">
        <v>235</v>
      </c>
      <c r="B138" s="26" t="s">
        <v>164</v>
      </c>
      <c r="C138" s="16">
        <v>177500</v>
      </c>
      <c r="D138" s="16">
        <v>90000</v>
      </c>
      <c r="E138" s="16">
        <f t="shared" si="34"/>
        <v>-87500</v>
      </c>
      <c r="F138" s="13">
        <f t="shared" si="35"/>
        <v>-0.49295774647887325</v>
      </c>
    </row>
    <row r="139" spans="1:64" ht="20.100000000000001" customHeight="1" x14ac:dyDescent="0.2">
      <c r="A139" s="1" t="s">
        <v>165</v>
      </c>
      <c r="B139" s="26" t="s">
        <v>166</v>
      </c>
      <c r="C139" s="16">
        <v>1984479</v>
      </c>
      <c r="D139" s="16">
        <v>1963452</v>
      </c>
      <c r="E139" s="16">
        <f t="shared" si="34"/>
        <v>-21027</v>
      </c>
      <c r="F139" s="13">
        <f t="shared" si="35"/>
        <v>-1.0595728148294842E-2</v>
      </c>
    </row>
    <row r="140" spans="1:64" ht="20.100000000000001" customHeight="1" x14ac:dyDescent="0.2">
      <c r="A140" s="1" t="s">
        <v>167</v>
      </c>
      <c r="B140" s="26" t="s">
        <v>168</v>
      </c>
      <c r="C140" s="16">
        <v>431043</v>
      </c>
      <c r="D140" s="16">
        <v>499281</v>
      </c>
      <c r="E140" s="16">
        <f t="shared" si="34"/>
        <v>68238</v>
      </c>
      <c r="F140" s="13">
        <f t="shared" si="35"/>
        <v>0.15830903181353137</v>
      </c>
    </row>
    <row r="141" spans="1:64" ht="20.100000000000001" customHeight="1" x14ac:dyDescent="0.2">
      <c r="A141" s="1" t="s">
        <v>169</v>
      </c>
      <c r="B141" s="26" t="s">
        <v>170</v>
      </c>
      <c r="C141" s="16">
        <v>350</v>
      </c>
      <c r="D141" s="16">
        <v>17155</v>
      </c>
      <c r="E141" s="16">
        <f t="shared" si="34"/>
        <v>16805</v>
      </c>
      <c r="F141" s="13">
        <f t="shared" si="35"/>
        <v>48.014285714285712</v>
      </c>
    </row>
    <row r="142" spans="1:64" ht="20.100000000000001" customHeight="1" x14ac:dyDescent="0.2">
      <c r="A142" s="1" t="s">
        <v>171</v>
      </c>
      <c r="B142" s="26" t="s">
        <v>172</v>
      </c>
      <c r="C142" s="16">
        <v>549447</v>
      </c>
      <c r="D142" s="16">
        <v>569552</v>
      </c>
      <c r="E142" s="16">
        <f t="shared" si="34"/>
        <v>20105</v>
      </c>
      <c r="F142" s="13">
        <f t="shared" si="35"/>
        <v>3.6591336380033014E-2</v>
      </c>
    </row>
    <row r="143" spans="1:64" ht="20.100000000000001" customHeight="1" x14ac:dyDescent="0.2">
      <c r="A143" s="1" t="s">
        <v>247</v>
      </c>
      <c r="B143" s="26" t="s">
        <v>248</v>
      </c>
      <c r="C143" s="16">
        <v>4515</v>
      </c>
      <c r="D143" s="16">
        <v>4375</v>
      </c>
      <c r="E143" s="16">
        <f t="shared" si="34"/>
        <v>-140</v>
      </c>
      <c r="F143" s="13">
        <f t="shared" si="35"/>
        <v>-3.1007751937984496E-2</v>
      </c>
    </row>
    <row r="144" spans="1:64" ht="20.100000000000001" customHeight="1" x14ac:dyDescent="0.2">
      <c r="A144" s="1" t="s">
        <v>249</v>
      </c>
      <c r="B144" s="26" t="s">
        <v>250</v>
      </c>
      <c r="C144" s="16">
        <v>223846</v>
      </c>
      <c r="D144" s="16">
        <v>453109</v>
      </c>
      <c r="E144" s="16">
        <f t="shared" si="34"/>
        <v>229263</v>
      </c>
      <c r="F144" s="13">
        <f t="shared" si="35"/>
        <v>1.024199672989466</v>
      </c>
    </row>
    <row r="145" spans="1:64" ht="20.100000000000001" customHeight="1" x14ac:dyDescent="0.2">
      <c r="A145" s="1" t="s">
        <v>173</v>
      </c>
      <c r="B145" s="26" t="s">
        <v>174</v>
      </c>
      <c r="C145" s="16">
        <v>593298</v>
      </c>
      <c r="D145" s="16">
        <v>764653</v>
      </c>
      <c r="E145" s="16">
        <f t="shared" si="32"/>
        <v>171355</v>
      </c>
      <c r="F145" s="13">
        <f t="shared" si="33"/>
        <v>0.28881776105768098</v>
      </c>
    </row>
    <row r="146" spans="1:64" ht="20.100000000000001" customHeight="1" x14ac:dyDescent="0.2">
      <c r="A146" s="1" t="s">
        <v>175</v>
      </c>
      <c r="B146" s="26" t="s">
        <v>176</v>
      </c>
      <c r="C146" s="16">
        <v>1901873</v>
      </c>
      <c r="D146" s="16">
        <v>1866705</v>
      </c>
      <c r="E146" s="16">
        <f t="shared" si="30"/>
        <v>-35168</v>
      </c>
      <c r="F146" s="13">
        <f t="shared" si="31"/>
        <v>-1.8491245209327857E-2</v>
      </c>
    </row>
    <row r="147" spans="1:64" ht="20.100000000000001" customHeight="1" x14ac:dyDescent="0.2">
      <c r="A147" s="1" t="s">
        <v>177</v>
      </c>
      <c r="B147" s="26" t="s">
        <v>178</v>
      </c>
      <c r="C147" s="16">
        <v>1552114</v>
      </c>
      <c r="D147" s="16">
        <v>1431053</v>
      </c>
      <c r="E147" s="16">
        <f t="shared" si="30"/>
        <v>-121061</v>
      </c>
      <c r="F147" s="13">
        <f t="shared" si="31"/>
        <v>-7.7997492452229672E-2</v>
      </c>
    </row>
    <row r="148" spans="1:64" ht="20.100000000000001" customHeight="1" x14ac:dyDescent="0.2">
      <c r="A148" s="1" t="s">
        <v>179</v>
      </c>
      <c r="B148" s="26" t="s">
        <v>180</v>
      </c>
      <c r="C148" s="16">
        <v>1445381</v>
      </c>
      <c r="D148" s="16">
        <v>1566110</v>
      </c>
      <c r="E148" s="16">
        <f t="shared" si="30"/>
        <v>120729</v>
      </c>
      <c r="F148" s="13">
        <f t="shared" si="31"/>
        <v>8.352745746623208E-2</v>
      </c>
    </row>
    <row r="149" spans="1:64" ht="20.100000000000001" customHeight="1" x14ac:dyDescent="0.2">
      <c r="A149" s="1" t="s">
        <v>224</v>
      </c>
      <c r="B149" s="26" t="s">
        <v>219</v>
      </c>
      <c r="C149" s="16">
        <v>383684</v>
      </c>
      <c r="D149" s="16">
        <v>739409</v>
      </c>
      <c r="E149" s="16">
        <f t="shared" si="30"/>
        <v>355725</v>
      </c>
      <c r="F149" s="13">
        <f t="shared" si="31"/>
        <v>0.92713013834301139</v>
      </c>
    </row>
    <row r="150" spans="1:64" ht="20.100000000000001" customHeight="1" x14ac:dyDescent="0.2">
      <c r="A150" s="1" t="s">
        <v>181</v>
      </c>
      <c r="B150" s="26" t="s">
        <v>182</v>
      </c>
      <c r="C150" s="16">
        <v>52830</v>
      </c>
      <c r="D150" s="16">
        <v>0</v>
      </c>
      <c r="E150" s="16">
        <f t="shared" si="30"/>
        <v>-52830</v>
      </c>
      <c r="F150" s="13">
        <f t="shared" si="31"/>
        <v>-1</v>
      </c>
    </row>
    <row r="151" spans="1:64" ht="20.100000000000001" customHeight="1" x14ac:dyDescent="0.2">
      <c r="A151" s="1" t="s">
        <v>273</v>
      </c>
      <c r="B151" s="26" t="s">
        <v>190</v>
      </c>
      <c r="C151" s="16">
        <v>295000</v>
      </c>
      <c r="D151" s="16">
        <v>295000</v>
      </c>
      <c r="E151" s="16">
        <f t="shared" si="30"/>
        <v>0</v>
      </c>
      <c r="F151" s="13">
        <f t="shared" si="31"/>
        <v>0</v>
      </c>
    </row>
    <row r="152" spans="1:64" ht="20.100000000000001" customHeight="1" x14ac:dyDescent="0.2">
      <c r="A152" s="1" t="s">
        <v>212</v>
      </c>
      <c r="B152" s="26" t="s">
        <v>183</v>
      </c>
      <c r="C152" s="16">
        <v>626017</v>
      </c>
      <c r="D152" s="16">
        <v>81242</v>
      </c>
      <c r="E152" s="16">
        <f t="shared" si="30"/>
        <v>-544775</v>
      </c>
      <c r="F152" s="13">
        <f t="shared" si="31"/>
        <v>-0.87022397155348818</v>
      </c>
    </row>
    <row r="153" spans="1:64" s="28" customFormat="1" ht="20.100000000000001" customHeight="1" x14ac:dyDescent="0.2">
      <c r="A153" s="14" t="s">
        <v>184</v>
      </c>
      <c r="B153" s="27"/>
      <c r="C153" s="17">
        <f>SUM(C135:C152)</f>
        <v>14460101</v>
      </c>
      <c r="D153" s="17">
        <f>SUM(D135:D152)</f>
        <v>14625406</v>
      </c>
      <c r="E153" s="17">
        <f t="shared" si="30"/>
        <v>165305</v>
      </c>
      <c r="F153" s="29">
        <f t="shared" si="31"/>
        <v>1.1431801202495059E-2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1:64" s="28" customFormat="1" ht="20.100000000000001" customHeight="1" x14ac:dyDescent="0.2">
      <c r="A154" s="14"/>
      <c r="B154" s="27"/>
      <c r="C154" s="17"/>
      <c r="D154" s="17"/>
      <c r="E154" s="16"/>
      <c r="F154" s="29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1:64" s="28" customFormat="1" ht="20.100000000000001" customHeight="1" x14ac:dyDescent="0.2">
      <c r="A155" s="14" t="s">
        <v>185</v>
      </c>
      <c r="B155" s="27"/>
      <c r="C155" s="17"/>
      <c r="D155" s="17"/>
      <c r="E155" s="16"/>
      <c r="F155" s="29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1:64" s="28" customFormat="1" ht="20.100000000000001" customHeight="1" x14ac:dyDescent="0.2">
      <c r="A156" s="14"/>
      <c r="B156" s="27"/>
      <c r="C156" s="17"/>
      <c r="D156" s="17"/>
      <c r="E156" s="16"/>
      <c r="F156" s="29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1:64" s="28" customFormat="1" ht="20.100000000000001" customHeight="1" x14ac:dyDescent="0.2">
      <c r="A157" s="1" t="s">
        <v>186</v>
      </c>
      <c r="B157" s="26"/>
      <c r="C157" s="16"/>
      <c r="D157" s="16"/>
      <c r="E157" s="16"/>
      <c r="F157" s="13" t="s">
        <v>1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1:64" s="28" customFormat="1" ht="20.100000000000001" customHeight="1" x14ac:dyDescent="0.2">
      <c r="A158" s="1" t="s">
        <v>251</v>
      </c>
      <c r="B158" s="26" t="s">
        <v>187</v>
      </c>
      <c r="C158" s="16">
        <v>-3869884</v>
      </c>
      <c r="D158" s="16">
        <v>-1608234</v>
      </c>
      <c r="E158" s="16">
        <f>D158-C158</f>
        <v>2261650</v>
      </c>
      <c r="F158" s="13">
        <f>E158/C158</f>
        <v>-0.58442320234921774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1:64" s="28" customFormat="1" ht="20.100000000000001" customHeight="1" x14ac:dyDescent="0.2">
      <c r="A159" s="1" t="s">
        <v>188</v>
      </c>
      <c r="B159" s="26" t="s">
        <v>189</v>
      </c>
      <c r="C159" s="16">
        <v>2235224</v>
      </c>
      <c r="D159" s="16">
        <v>1908759</v>
      </c>
      <c r="E159" s="16">
        <f>D159-C159</f>
        <v>-326465</v>
      </c>
      <c r="F159" s="13">
        <f>E159/C159</f>
        <v>-0.14605471308468412</v>
      </c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1:64" ht="20.100000000000001" customHeight="1" x14ac:dyDescent="0.2">
      <c r="A160" s="1"/>
      <c r="B160" s="26"/>
      <c r="C160" s="16"/>
      <c r="D160" s="16"/>
      <c r="E160" s="16"/>
      <c r="F160" s="13" t="s">
        <v>1</v>
      </c>
    </row>
    <row r="161" spans="1:6" ht="20.100000000000001" customHeight="1" x14ac:dyDescent="0.2">
      <c r="A161" s="14" t="s">
        <v>191</v>
      </c>
      <c r="B161" s="26"/>
      <c r="C161" s="17">
        <f>SUM(C158:C160)</f>
        <v>-1634660</v>
      </c>
      <c r="D161" s="17">
        <f>SUM(D158:D160)</f>
        <v>300525</v>
      </c>
      <c r="E161" s="17">
        <f>D161-C161</f>
        <v>1935185</v>
      </c>
      <c r="F161" s="29">
        <f>E161/C161</f>
        <v>-1.1838455703326685</v>
      </c>
    </row>
    <row r="162" spans="1:6" ht="20.100000000000001" customHeight="1" x14ac:dyDescent="0.2">
      <c r="A162" s="14"/>
      <c r="B162" s="26"/>
      <c r="C162" s="16"/>
      <c r="D162" s="16"/>
      <c r="E162" s="16"/>
      <c r="F162" s="13"/>
    </row>
    <row r="163" spans="1:6" ht="20.100000000000001" customHeight="1" x14ac:dyDescent="0.2">
      <c r="A163" s="14" t="s">
        <v>192</v>
      </c>
      <c r="B163" s="26" t="s">
        <v>1</v>
      </c>
      <c r="C163" s="16" t="s">
        <v>1</v>
      </c>
      <c r="D163" s="16"/>
      <c r="E163" s="16"/>
      <c r="F163" s="13" t="s">
        <v>1</v>
      </c>
    </row>
    <row r="164" spans="1:6" ht="20.100000000000001" customHeight="1" x14ac:dyDescent="0.2">
      <c r="A164" s="1" t="s">
        <v>267</v>
      </c>
      <c r="B164" s="5" t="s">
        <v>268</v>
      </c>
      <c r="C164" s="16">
        <v>570420</v>
      </c>
      <c r="D164" s="16">
        <v>628148</v>
      </c>
      <c r="E164" s="16">
        <f t="shared" ref="E164:E177" si="36">D164-C164</f>
        <v>57728</v>
      </c>
      <c r="F164" s="13">
        <f t="shared" ref="F164:F165" si="37">E164/C164</f>
        <v>0.10120262262894007</v>
      </c>
    </row>
    <row r="165" spans="1:6" ht="20.100000000000001" customHeight="1" x14ac:dyDescent="0.2">
      <c r="A165" s="1" t="s">
        <v>270</v>
      </c>
      <c r="B165" s="5" t="s">
        <v>271</v>
      </c>
      <c r="C165" s="16">
        <v>471021</v>
      </c>
      <c r="D165" s="16">
        <v>139572</v>
      </c>
      <c r="E165" s="16">
        <f t="shared" si="36"/>
        <v>-331449</v>
      </c>
      <c r="F165" s="13">
        <f t="shared" si="37"/>
        <v>-0.70368200143942627</v>
      </c>
    </row>
    <row r="166" spans="1:6" ht="20.100000000000001" customHeight="1" x14ac:dyDescent="0.2">
      <c r="A166" s="1" t="s">
        <v>193</v>
      </c>
      <c r="B166" s="5" t="s">
        <v>194</v>
      </c>
      <c r="C166" s="16">
        <v>462327</v>
      </c>
      <c r="D166" s="16">
        <v>389391</v>
      </c>
      <c r="E166" s="16">
        <f t="shared" ref="E166" si="38">D166-C166</f>
        <v>-72936</v>
      </c>
      <c r="F166" s="13">
        <f t="shared" ref="F166" si="39">E166/C166</f>
        <v>-0.15775846965459511</v>
      </c>
    </row>
    <row r="167" spans="1:6" ht="20.100000000000001" customHeight="1" x14ac:dyDescent="0.2">
      <c r="A167" s="1" t="s">
        <v>265</v>
      </c>
      <c r="B167" s="5" t="s">
        <v>266</v>
      </c>
      <c r="C167" s="16">
        <v>13330</v>
      </c>
      <c r="D167" s="16">
        <v>14799</v>
      </c>
      <c r="E167" s="16">
        <f t="shared" ref="E167:E168" si="40">D167-C167</f>
        <v>1469</v>
      </c>
      <c r="F167" s="13"/>
    </row>
    <row r="168" spans="1:6" ht="20.100000000000001" customHeight="1" x14ac:dyDescent="0.2">
      <c r="A168" s="1" t="s">
        <v>263</v>
      </c>
      <c r="B168" s="5" t="s">
        <v>264</v>
      </c>
      <c r="C168" s="16"/>
      <c r="D168" s="16">
        <v>14799</v>
      </c>
      <c r="E168" s="16">
        <f t="shared" si="40"/>
        <v>14799</v>
      </c>
      <c r="F168" s="13"/>
    </row>
    <row r="169" spans="1:6" ht="20.100000000000001" customHeight="1" x14ac:dyDescent="0.2">
      <c r="A169" s="1" t="s">
        <v>195</v>
      </c>
      <c r="B169" s="5" t="s">
        <v>196</v>
      </c>
      <c r="C169" s="16">
        <v>127067</v>
      </c>
      <c r="D169" s="16">
        <v>151417</v>
      </c>
      <c r="E169" s="16">
        <f t="shared" si="36"/>
        <v>24350</v>
      </c>
      <c r="F169" s="13">
        <f t="shared" ref="F169:F175" si="41">E169/C169</f>
        <v>0.191631186696782</v>
      </c>
    </row>
    <row r="170" spans="1:6" ht="20.100000000000001" customHeight="1" x14ac:dyDescent="0.2">
      <c r="A170" s="1" t="s">
        <v>197</v>
      </c>
      <c r="B170" s="26" t="s">
        <v>198</v>
      </c>
      <c r="C170" s="16">
        <v>473087</v>
      </c>
      <c r="D170" s="16">
        <v>394228</v>
      </c>
      <c r="E170" s="16">
        <f t="shared" si="36"/>
        <v>-78859</v>
      </c>
      <c r="F170" s="13">
        <f t="shared" si="41"/>
        <v>-0.16669027049992918</v>
      </c>
    </row>
    <row r="171" spans="1:6" ht="20.100000000000001" customHeight="1" x14ac:dyDescent="0.2">
      <c r="A171" s="1" t="s">
        <v>199</v>
      </c>
      <c r="B171" s="26" t="s">
        <v>200</v>
      </c>
      <c r="C171" s="16">
        <v>647441</v>
      </c>
      <c r="D171" s="16">
        <v>581865</v>
      </c>
      <c r="E171" s="16">
        <f t="shared" si="36"/>
        <v>-65576</v>
      </c>
      <c r="F171" s="13">
        <f t="shared" si="41"/>
        <v>-0.10128490472490929</v>
      </c>
    </row>
    <row r="172" spans="1:6" ht="20.100000000000001" customHeight="1" x14ac:dyDescent="0.2">
      <c r="A172" s="1" t="s">
        <v>201</v>
      </c>
      <c r="B172" s="26" t="s">
        <v>202</v>
      </c>
      <c r="C172" s="16">
        <v>99257</v>
      </c>
      <c r="D172" s="16">
        <v>0</v>
      </c>
      <c r="E172" s="16">
        <f t="shared" si="36"/>
        <v>-99257</v>
      </c>
      <c r="F172" s="13">
        <f t="shared" si="41"/>
        <v>-1</v>
      </c>
    </row>
    <row r="173" spans="1:6" ht="20.100000000000001" customHeight="1" x14ac:dyDescent="0.2">
      <c r="A173" s="1" t="s">
        <v>203</v>
      </c>
      <c r="B173" s="26" t="s">
        <v>204</v>
      </c>
      <c r="C173" s="16">
        <v>7067</v>
      </c>
      <c r="D173" s="16">
        <v>7091</v>
      </c>
      <c r="E173" s="16">
        <f t="shared" si="36"/>
        <v>24</v>
      </c>
      <c r="F173" s="13">
        <f t="shared" si="41"/>
        <v>3.3960662232913543E-3</v>
      </c>
    </row>
    <row r="174" spans="1:6" ht="20.100000000000001" customHeight="1" x14ac:dyDescent="0.2">
      <c r="A174" s="1" t="s">
        <v>205</v>
      </c>
      <c r="B174" s="26" t="s">
        <v>206</v>
      </c>
      <c r="C174" s="16">
        <v>345361</v>
      </c>
      <c r="D174" s="16">
        <v>354768</v>
      </c>
      <c r="E174" s="16">
        <f t="shared" si="36"/>
        <v>9407</v>
      </c>
      <c r="F174" s="13">
        <f t="shared" si="41"/>
        <v>2.7238165282125082E-2</v>
      </c>
    </row>
    <row r="175" spans="1:6" ht="20.100000000000001" customHeight="1" x14ac:dyDescent="0.2">
      <c r="A175" s="1" t="s">
        <v>207</v>
      </c>
      <c r="B175" s="26" t="s">
        <v>208</v>
      </c>
      <c r="C175" s="16">
        <v>505607</v>
      </c>
      <c r="D175" s="16">
        <v>444224</v>
      </c>
      <c r="E175" s="16">
        <f t="shared" si="36"/>
        <v>-61383</v>
      </c>
      <c r="F175" s="13">
        <f t="shared" si="41"/>
        <v>-0.12140456916142379</v>
      </c>
    </row>
    <row r="176" spans="1:6" ht="20.100000000000001" customHeight="1" x14ac:dyDescent="0.2">
      <c r="A176" s="1" t="s">
        <v>220</v>
      </c>
      <c r="B176" s="26" t="s">
        <v>221</v>
      </c>
      <c r="C176" s="16">
        <v>46344</v>
      </c>
      <c r="D176" s="16">
        <v>40385</v>
      </c>
      <c r="E176" s="16">
        <f t="shared" si="36"/>
        <v>-5959</v>
      </c>
      <c r="F176" s="13">
        <v>1</v>
      </c>
    </row>
    <row r="177" spans="1:65" ht="20.100000000000001" customHeight="1" x14ac:dyDescent="0.2">
      <c r="A177" s="1" t="s">
        <v>209</v>
      </c>
      <c r="B177" s="26" t="s">
        <v>222</v>
      </c>
      <c r="C177" s="16">
        <v>404515</v>
      </c>
      <c r="D177" s="16">
        <v>322182</v>
      </c>
      <c r="E177" s="16">
        <f t="shared" si="36"/>
        <v>-82333</v>
      </c>
      <c r="F177" s="13">
        <v>1</v>
      </c>
    </row>
    <row r="178" spans="1:65" ht="20.100000000000001" customHeight="1" x14ac:dyDescent="0.2">
      <c r="A178" s="1" t="s">
        <v>1</v>
      </c>
      <c r="B178" s="26" t="s">
        <v>1</v>
      </c>
      <c r="C178" s="16" t="s">
        <v>1</v>
      </c>
      <c r="D178" s="16"/>
      <c r="E178" s="16"/>
      <c r="F178" s="13" t="s">
        <v>1</v>
      </c>
    </row>
    <row r="179" spans="1:65" s="28" customFormat="1" ht="20.100000000000001" customHeight="1" x14ac:dyDescent="0.2">
      <c r="A179" s="14" t="s">
        <v>210</v>
      </c>
      <c r="B179" s="26"/>
      <c r="C179" s="17">
        <f>SUM(C163:C178)</f>
        <v>4172844</v>
      </c>
      <c r="D179" s="17">
        <f>SUM(D163:D178)</f>
        <v>3482869</v>
      </c>
      <c r="E179" s="17">
        <f>D179-C179</f>
        <v>-689975</v>
      </c>
      <c r="F179" s="29">
        <f>E179/C179</f>
        <v>-0.16534886039353497</v>
      </c>
      <c r="G179" s="2"/>
      <c r="H179" s="2"/>
      <c r="I179" s="44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1:65" s="28" customFormat="1" ht="20.100000000000001" customHeight="1" x14ac:dyDescent="0.2">
      <c r="A180" s="14"/>
      <c r="B180" s="26"/>
      <c r="C180" s="16"/>
      <c r="D180" s="16"/>
      <c r="E180" s="16"/>
      <c r="F180" s="13"/>
      <c r="G180" s="2"/>
      <c r="H180" s="2"/>
      <c r="I180" s="44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1:65" s="28" customFormat="1" ht="21" customHeight="1" x14ac:dyDescent="0.2">
      <c r="A181" s="15" t="s">
        <v>236</v>
      </c>
      <c r="B181" s="26"/>
      <c r="C181" s="17">
        <f>C29+C105+C127+C132+C153+C161+C179</f>
        <v>54127912</v>
      </c>
      <c r="D181" s="17">
        <f>D29+D105+D127+D132+D153+D161+D179</f>
        <v>54614943</v>
      </c>
      <c r="E181" s="17">
        <f>D181-C181</f>
        <v>487031</v>
      </c>
      <c r="F181" s="29">
        <f>E181/C181</f>
        <v>8.9977791864574424E-3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1:65" ht="20.100000000000001" customHeight="1" x14ac:dyDescent="0.2">
      <c r="A182" s="1"/>
      <c r="B182" s="5"/>
      <c r="C182" s="16"/>
      <c r="D182" s="16"/>
      <c r="E182" s="16"/>
      <c r="F182" s="29"/>
    </row>
    <row r="183" spans="1:65" ht="20.100000000000001" customHeight="1" x14ac:dyDescent="0.2">
      <c r="A183" s="14" t="s">
        <v>237</v>
      </c>
      <c r="B183" s="5"/>
      <c r="C183" s="16">
        <f>C16-C181</f>
        <v>0.23950000107288361</v>
      </c>
      <c r="D183" s="16">
        <f>D16-D181</f>
        <v>-3.8499996066093445E-2</v>
      </c>
      <c r="E183" s="16">
        <f>D183-C183</f>
        <v>-0.27799999713897705</v>
      </c>
      <c r="F183" s="29"/>
    </row>
    <row r="184" spans="1:65" ht="15" customHeight="1" x14ac:dyDescent="0.2">
      <c r="B184" s="38"/>
      <c r="C184" s="34"/>
      <c r="D184" s="45"/>
    </row>
    <row r="185" spans="1:65" ht="15" customHeight="1" x14ac:dyDescent="0.2">
      <c r="B185" s="38"/>
      <c r="C185" s="34"/>
      <c r="D185" s="34"/>
    </row>
    <row r="186" spans="1:65" ht="15" customHeight="1" x14ac:dyDescent="0.2">
      <c r="B186" s="18"/>
      <c r="C186" s="34"/>
      <c r="D186" s="34"/>
      <c r="E186" s="34"/>
      <c r="F186" s="35"/>
    </row>
    <row r="187" spans="1:65" ht="15" customHeight="1" x14ac:dyDescent="0.2">
      <c r="B187" s="18"/>
      <c r="C187" s="34"/>
      <c r="D187" s="34"/>
      <c r="E187" s="34"/>
      <c r="F187" s="35"/>
    </row>
    <row r="188" spans="1:65" ht="15" customHeight="1" x14ac:dyDescent="0.2">
      <c r="B188" s="18"/>
      <c r="C188" s="34"/>
      <c r="D188" s="34"/>
      <c r="E188" s="34"/>
      <c r="F188" s="35"/>
    </row>
    <row r="189" spans="1:65" s="2" customFormat="1" ht="15" customHeight="1" x14ac:dyDescent="0.2">
      <c r="A189" s="18"/>
      <c r="B189" s="18"/>
      <c r="C189" s="34"/>
      <c r="D189" s="34"/>
      <c r="E189" s="34"/>
      <c r="F189" s="35"/>
      <c r="BM189" s="18"/>
    </row>
    <row r="190" spans="1:65" s="2" customFormat="1" ht="15" customHeight="1" x14ac:dyDescent="0.2">
      <c r="A190" s="18"/>
      <c r="B190" s="18"/>
      <c r="C190" s="34"/>
      <c r="D190" s="34"/>
      <c r="E190" s="34"/>
      <c r="F190" s="35"/>
      <c r="BM190" s="18"/>
    </row>
    <row r="191" spans="1:65" s="2" customFormat="1" ht="15" customHeight="1" x14ac:dyDescent="0.2">
      <c r="A191" s="18"/>
      <c r="B191" s="18"/>
      <c r="C191" s="34"/>
      <c r="D191" s="34"/>
      <c r="E191" s="34"/>
      <c r="F191" s="35"/>
      <c r="BM191" s="18"/>
    </row>
    <row r="192" spans="1:65" s="2" customFormat="1" ht="15" customHeight="1" x14ac:dyDescent="0.2">
      <c r="A192" s="39"/>
      <c r="B192" s="40"/>
      <c r="C192" s="34"/>
      <c r="D192" s="41"/>
      <c r="E192" s="34"/>
      <c r="F192" s="35"/>
      <c r="BM192" s="18"/>
    </row>
    <row r="193" spans="1:65" s="2" customFormat="1" ht="15" customHeight="1" x14ac:dyDescent="0.2">
      <c r="A193" s="37"/>
      <c r="B193" s="18"/>
      <c r="C193" s="34"/>
      <c r="D193" s="34"/>
      <c r="E193" s="34"/>
      <c r="F193" s="35"/>
      <c r="BM193" s="18"/>
    </row>
    <row r="194" spans="1:65" s="2" customFormat="1" ht="15" customHeight="1" x14ac:dyDescent="0.2">
      <c r="A194" s="37"/>
      <c r="B194" s="18"/>
      <c r="C194" s="34"/>
      <c r="D194" s="34"/>
      <c r="E194" s="34"/>
      <c r="F194" s="35"/>
      <c r="BM194" s="18"/>
    </row>
    <row r="195" spans="1:65" s="2" customFormat="1" ht="15" customHeight="1" x14ac:dyDescent="0.2">
      <c r="A195" s="18"/>
      <c r="B195" s="38"/>
      <c r="C195" s="34"/>
      <c r="D195" s="34"/>
      <c r="E195" s="34"/>
      <c r="F195" s="35"/>
      <c r="BM195" s="18"/>
    </row>
    <row r="196" spans="1:65" s="2" customFormat="1" ht="15" customHeight="1" x14ac:dyDescent="0.2">
      <c r="A196" s="18"/>
      <c r="B196" s="18"/>
      <c r="C196" s="34"/>
      <c r="D196" s="34"/>
      <c r="E196" s="34"/>
      <c r="F196" s="35"/>
      <c r="BM196" s="18"/>
    </row>
    <row r="198" spans="1:65" s="2" customFormat="1" x14ac:dyDescent="0.2">
      <c r="A198" s="32"/>
      <c r="B198" s="36"/>
      <c r="C198" s="18"/>
      <c r="D198" s="18"/>
      <c r="E198" s="18"/>
      <c r="F198" s="18"/>
      <c r="BM198" s="18"/>
    </row>
    <row r="200" spans="1:65" s="2" customFormat="1" x14ac:dyDescent="0.2">
      <c r="A200" s="42"/>
      <c r="B200" s="36"/>
      <c r="C200" s="18"/>
      <c r="D200" s="18"/>
      <c r="E200" s="18"/>
      <c r="F200" s="18"/>
      <c r="BM200" s="18"/>
    </row>
    <row r="201" spans="1:65" s="2" customFormat="1" x14ac:dyDescent="0.2">
      <c r="A201" s="18"/>
      <c r="B201" s="33"/>
      <c r="C201" s="18"/>
      <c r="D201" s="18"/>
      <c r="E201" s="18"/>
      <c r="F201" s="18"/>
      <c r="BM201" s="18"/>
    </row>
    <row r="202" spans="1:65" s="2" customFormat="1" x14ac:dyDescent="0.2">
      <c r="A202" s="18"/>
      <c r="B202" s="33"/>
      <c r="C202" s="18"/>
      <c r="D202" s="18"/>
      <c r="E202" s="18"/>
      <c r="F202" s="18"/>
      <c r="BM202" s="18"/>
    </row>
    <row r="203" spans="1:65" s="2" customFormat="1" x14ac:dyDescent="0.2">
      <c r="A203" s="18"/>
      <c r="B203" s="33"/>
      <c r="C203" s="18"/>
      <c r="D203" s="18"/>
      <c r="E203" s="18"/>
      <c r="F203" s="18"/>
      <c r="BM203" s="18"/>
    </row>
    <row r="204" spans="1:65" s="2" customFormat="1" x14ac:dyDescent="0.2">
      <c r="A204" s="18"/>
      <c r="B204" s="33"/>
      <c r="C204" s="18"/>
      <c r="D204" s="18"/>
      <c r="E204" s="18"/>
      <c r="F204" s="18"/>
      <c r="BM204" s="18"/>
    </row>
    <row r="205" spans="1:65" x14ac:dyDescent="0.2">
      <c r="B205" s="33"/>
    </row>
    <row r="206" spans="1:65" x14ac:dyDescent="0.2">
      <c r="B206" s="33"/>
    </row>
    <row r="207" spans="1:65" x14ac:dyDescent="0.2">
      <c r="B207" s="33"/>
    </row>
    <row r="208" spans="1:65" x14ac:dyDescent="0.2">
      <c r="B208" s="33"/>
    </row>
    <row r="209" spans="1:2" x14ac:dyDescent="0.2">
      <c r="B209" s="33"/>
    </row>
    <row r="210" spans="1:2" x14ac:dyDescent="0.2">
      <c r="B210" s="33"/>
    </row>
    <row r="211" spans="1:2" x14ac:dyDescent="0.2">
      <c r="B211" s="33"/>
    </row>
    <row r="212" spans="1:2" x14ac:dyDescent="0.2">
      <c r="B212" s="33"/>
    </row>
    <row r="213" spans="1:2" x14ac:dyDescent="0.2">
      <c r="A213" s="37"/>
      <c r="B213" s="33"/>
    </row>
    <row r="214" spans="1:2" x14ac:dyDescent="0.2">
      <c r="B214" s="33"/>
    </row>
    <row r="215" spans="1:2" x14ac:dyDescent="0.2">
      <c r="A215" s="37"/>
      <c r="B215" s="38"/>
    </row>
    <row r="216" spans="1:2" x14ac:dyDescent="0.2">
      <c r="B216" s="33"/>
    </row>
    <row r="217" spans="1:2" x14ac:dyDescent="0.2">
      <c r="A217" s="37"/>
      <c r="B217" s="33"/>
    </row>
    <row r="218" spans="1:2" x14ac:dyDescent="0.2">
      <c r="B218" s="33"/>
    </row>
    <row r="219" spans="1:2" x14ac:dyDescent="0.2">
      <c r="B219" s="33"/>
    </row>
    <row r="220" spans="1:2" x14ac:dyDescent="0.2">
      <c r="B220" s="33"/>
    </row>
    <row r="221" spans="1:2" x14ac:dyDescent="0.2">
      <c r="B221" s="33"/>
    </row>
    <row r="222" spans="1:2" x14ac:dyDescent="0.2">
      <c r="B222" s="33"/>
    </row>
    <row r="223" spans="1:2" x14ac:dyDescent="0.2">
      <c r="A223" s="43"/>
      <c r="B223" s="33"/>
    </row>
    <row r="224" spans="1:2" x14ac:dyDescent="0.2">
      <c r="B224" s="33"/>
    </row>
    <row r="225" spans="2:2" x14ac:dyDescent="0.2">
      <c r="B225" s="33"/>
    </row>
    <row r="226" spans="2:2" x14ac:dyDescent="0.2">
      <c r="B226" s="33"/>
    </row>
    <row r="227" spans="2:2" x14ac:dyDescent="0.2">
      <c r="B227" s="33"/>
    </row>
    <row r="228" spans="2:2" x14ac:dyDescent="0.2">
      <c r="B228" s="33"/>
    </row>
    <row r="229" spans="2:2" x14ac:dyDescent="0.2">
      <c r="B229" s="33"/>
    </row>
    <row r="230" spans="2:2" x14ac:dyDescent="0.2">
      <c r="B230" s="33"/>
    </row>
    <row r="231" spans="2:2" x14ac:dyDescent="0.2">
      <c r="B231" s="33"/>
    </row>
    <row r="232" spans="2:2" x14ac:dyDescent="0.2">
      <c r="B232" s="33"/>
    </row>
    <row r="233" spans="2:2" x14ac:dyDescent="0.2">
      <c r="B233" s="33"/>
    </row>
    <row r="234" spans="2:2" x14ac:dyDescent="0.2">
      <c r="B234" s="33"/>
    </row>
    <row r="235" spans="2:2" x14ac:dyDescent="0.2">
      <c r="B235" s="33"/>
    </row>
    <row r="236" spans="2:2" x14ac:dyDescent="0.2">
      <c r="B236" s="33"/>
    </row>
    <row r="237" spans="2:2" x14ac:dyDescent="0.2">
      <c r="B237" s="33"/>
    </row>
    <row r="238" spans="2:2" x14ac:dyDescent="0.2">
      <c r="B238" s="33"/>
    </row>
    <row r="239" spans="2:2" x14ac:dyDescent="0.2">
      <c r="B239" s="33"/>
    </row>
    <row r="240" spans="2:2" x14ac:dyDescent="0.2">
      <c r="B240" s="33"/>
    </row>
    <row r="241" spans="2:2" x14ac:dyDescent="0.2">
      <c r="B241" s="33"/>
    </row>
    <row r="242" spans="2:2" x14ac:dyDescent="0.2">
      <c r="B242" s="33"/>
    </row>
    <row r="243" spans="2:2" x14ac:dyDescent="0.2">
      <c r="B243" s="33"/>
    </row>
    <row r="244" spans="2:2" x14ac:dyDescent="0.2">
      <c r="B244" s="33"/>
    </row>
  </sheetData>
  <mergeCells count="3">
    <mergeCell ref="A1:B1"/>
    <mergeCell ref="A2:B2"/>
    <mergeCell ref="A3:B3"/>
  </mergeCells>
  <printOptions horizontalCentered="1" gridLines="1"/>
  <pageMargins left="0.7" right="0.7" top="0.75" bottom="0.75" header="0.3" footer="0.3"/>
  <pageSetup fitToHeight="10" orientation="portrait" cellComments="asDisplayed" r:id="rId1"/>
  <headerFooter>
    <oddHeader>&amp;CBudget Summary</oddHeader>
    <oddFooter>&amp;L&amp;"Arial,Regular"&amp;F&amp;C&amp;"Arial,Regular"Page &amp;P&amp;R&amp;"Arial,Regular"&amp;D</oddFooter>
  </headerFooter>
  <rowBreaks count="2" manualBreakCount="2">
    <brk id="90" max="16383" man="1"/>
    <brk id="108" max="5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40"/>
  <sheetViews>
    <sheetView topLeftCell="A4" workbookViewId="0">
      <selection activeCell="D40" sqref="D40"/>
    </sheetView>
  </sheetViews>
  <sheetFormatPr defaultRowHeight="14.4" x14ac:dyDescent="0.3"/>
  <cols>
    <col min="1" max="13" width="12.6640625" customWidth="1"/>
  </cols>
  <sheetData>
    <row r="2" spans="1:5" x14ac:dyDescent="0.3">
      <c r="A2" s="50" t="s">
        <v>283</v>
      </c>
      <c r="B2" s="46"/>
    </row>
    <row r="3" spans="1:5" x14ac:dyDescent="0.3">
      <c r="A3" s="51" t="s">
        <v>284</v>
      </c>
      <c r="B3" s="52">
        <v>43599</v>
      </c>
    </row>
    <row r="5" spans="1:5" x14ac:dyDescent="0.3">
      <c r="A5" s="47"/>
      <c r="B5" s="47" t="s">
        <v>275</v>
      </c>
      <c r="C5" s="47" t="s">
        <v>277</v>
      </c>
      <c r="D5" s="47"/>
    </row>
    <row r="6" spans="1:5" x14ac:dyDescent="0.3">
      <c r="A6" s="47" t="s">
        <v>274</v>
      </c>
      <c r="B6" s="47" t="s">
        <v>276</v>
      </c>
      <c r="C6" s="47" t="s">
        <v>278</v>
      </c>
      <c r="D6" s="47" t="s">
        <v>279</v>
      </c>
    </row>
    <row r="8" spans="1:5" x14ac:dyDescent="0.3">
      <c r="A8" s="46" t="s">
        <v>280</v>
      </c>
      <c r="B8" s="46"/>
      <c r="C8" s="46"/>
      <c r="D8" s="49">
        <v>432972</v>
      </c>
      <c r="E8" s="50"/>
    </row>
    <row r="9" spans="1:5" x14ac:dyDescent="0.3">
      <c r="A9" t="s">
        <v>281</v>
      </c>
      <c r="B9" t="s">
        <v>58</v>
      </c>
      <c r="C9" t="s">
        <v>282</v>
      </c>
      <c r="D9" s="48">
        <v>-17600</v>
      </c>
    </row>
    <row r="10" spans="1:5" x14ac:dyDescent="0.3">
      <c r="A10" t="s">
        <v>281</v>
      </c>
      <c r="B10" t="s">
        <v>285</v>
      </c>
      <c r="C10" t="s">
        <v>286</v>
      </c>
      <c r="D10" s="48">
        <v>-2000</v>
      </c>
    </row>
    <row r="11" spans="1:5" x14ac:dyDescent="0.3">
      <c r="A11" t="s">
        <v>281</v>
      </c>
      <c r="B11" t="s">
        <v>104</v>
      </c>
      <c r="C11" t="s">
        <v>287</v>
      </c>
      <c r="D11" s="48">
        <v>-7000</v>
      </c>
    </row>
    <row r="12" spans="1:5" x14ac:dyDescent="0.3">
      <c r="A12" t="s">
        <v>281</v>
      </c>
      <c r="B12" t="s">
        <v>104</v>
      </c>
      <c r="C12" t="s">
        <v>288</v>
      </c>
      <c r="D12" s="48">
        <v>-1000</v>
      </c>
    </row>
    <row r="13" spans="1:5" x14ac:dyDescent="0.3">
      <c r="A13" t="s">
        <v>281</v>
      </c>
      <c r="B13" t="s">
        <v>104</v>
      </c>
      <c r="C13" t="s">
        <v>289</v>
      </c>
      <c r="D13" s="48">
        <v>-2000</v>
      </c>
    </row>
    <row r="14" spans="1:5" x14ac:dyDescent="0.3">
      <c r="A14" t="s">
        <v>281</v>
      </c>
      <c r="B14" t="s">
        <v>104</v>
      </c>
      <c r="C14" t="s">
        <v>290</v>
      </c>
      <c r="D14" s="48">
        <v>-5000</v>
      </c>
    </row>
    <row r="15" spans="1:5" x14ac:dyDescent="0.3">
      <c r="A15" t="s">
        <v>281</v>
      </c>
      <c r="B15" t="s">
        <v>291</v>
      </c>
      <c r="C15" t="s">
        <v>292</v>
      </c>
      <c r="D15" s="48">
        <v>-1200</v>
      </c>
    </row>
    <row r="16" spans="1:5" x14ac:dyDescent="0.3">
      <c r="A16" t="s">
        <v>281</v>
      </c>
      <c r="B16" t="s">
        <v>293</v>
      </c>
      <c r="C16" t="s">
        <v>294</v>
      </c>
      <c r="D16" s="48">
        <v>-30000</v>
      </c>
    </row>
    <row r="17" spans="1:4" x14ac:dyDescent="0.3">
      <c r="A17" t="s">
        <v>295</v>
      </c>
      <c r="B17" t="s">
        <v>296</v>
      </c>
      <c r="C17" t="s">
        <v>299</v>
      </c>
      <c r="D17" s="48">
        <v>-55000</v>
      </c>
    </row>
    <row r="18" spans="1:4" x14ac:dyDescent="0.3">
      <c r="A18" t="s">
        <v>295</v>
      </c>
      <c r="B18" t="s">
        <v>296</v>
      </c>
      <c r="C18" t="s">
        <v>297</v>
      </c>
      <c r="D18" s="48">
        <v>-250</v>
      </c>
    </row>
    <row r="19" spans="1:4" x14ac:dyDescent="0.3">
      <c r="A19" t="s">
        <v>295</v>
      </c>
      <c r="B19" t="s">
        <v>296</v>
      </c>
      <c r="C19" t="s">
        <v>298</v>
      </c>
      <c r="D19" s="48">
        <v>-10000</v>
      </c>
    </row>
    <row r="20" spans="1:4" x14ac:dyDescent="0.3">
      <c r="A20" t="s">
        <v>295</v>
      </c>
      <c r="B20" t="s">
        <v>296</v>
      </c>
      <c r="C20" t="s">
        <v>300</v>
      </c>
      <c r="D20" s="48">
        <v>-21145</v>
      </c>
    </row>
    <row r="21" spans="1:4" x14ac:dyDescent="0.3">
      <c r="A21" t="s">
        <v>281</v>
      </c>
      <c r="B21" t="s">
        <v>114</v>
      </c>
      <c r="C21" t="s">
        <v>302</v>
      </c>
      <c r="D21" s="48">
        <v>-12250</v>
      </c>
    </row>
    <row r="22" spans="1:4" x14ac:dyDescent="0.3">
      <c r="A22" t="s">
        <v>21</v>
      </c>
      <c r="B22" t="s">
        <v>307</v>
      </c>
      <c r="C22" t="s">
        <v>308</v>
      </c>
      <c r="D22" s="48">
        <v>12250</v>
      </c>
    </row>
    <row r="23" spans="1:4" x14ac:dyDescent="0.3">
      <c r="A23" t="s">
        <v>281</v>
      </c>
      <c r="B23" t="s">
        <v>114</v>
      </c>
      <c r="C23" t="s">
        <v>303</v>
      </c>
      <c r="D23" s="48">
        <v>-17000</v>
      </c>
    </row>
    <row r="24" spans="1:4" x14ac:dyDescent="0.3">
      <c r="A24" t="s">
        <v>304</v>
      </c>
      <c r="B24" t="s">
        <v>305</v>
      </c>
      <c r="C24" t="s">
        <v>306</v>
      </c>
      <c r="D24" s="48">
        <v>-7000</v>
      </c>
    </row>
    <row r="25" spans="1:4" x14ac:dyDescent="0.3">
      <c r="A25" t="s">
        <v>281</v>
      </c>
      <c r="B25" t="s">
        <v>309</v>
      </c>
      <c r="C25" t="s">
        <v>310</v>
      </c>
      <c r="D25" s="48">
        <v>-3183</v>
      </c>
    </row>
    <row r="26" spans="1:4" x14ac:dyDescent="0.3">
      <c r="A26" t="s">
        <v>311</v>
      </c>
      <c r="B26" t="s">
        <v>312</v>
      </c>
      <c r="D26" s="48">
        <v>-133057</v>
      </c>
    </row>
    <row r="27" spans="1:4" x14ac:dyDescent="0.3">
      <c r="A27" t="s">
        <v>281</v>
      </c>
      <c r="B27" t="s">
        <v>313</v>
      </c>
      <c r="C27" t="s">
        <v>314</v>
      </c>
      <c r="D27" s="48">
        <v>-65110</v>
      </c>
    </row>
    <row r="28" spans="1:4" x14ac:dyDescent="0.3">
      <c r="A28" t="s">
        <v>281</v>
      </c>
      <c r="B28" t="s">
        <v>313</v>
      </c>
      <c r="C28" t="s">
        <v>315</v>
      </c>
      <c r="D28" s="48">
        <v>-24742</v>
      </c>
    </row>
    <row r="29" spans="1:4" x14ac:dyDescent="0.3">
      <c r="A29" t="s">
        <v>295</v>
      </c>
      <c r="B29" t="s">
        <v>316</v>
      </c>
      <c r="C29" t="s">
        <v>317</v>
      </c>
      <c r="D29" s="48">
        <v>57560</v>
      </c>
    </row>
    <row r="30" spans="1:4" x14ac:dyDescent="0.3">
      <c r="A30" t="s">
        <v>281</v>
      </c>
      <c r="B30" t="s">
        <v>319</v>
      </c>
      <c r="C30" t="s">
        <v>320</v>
      </c>
      <c r="D30" s="48">
        <v>6825</v>
      </c>
    </row>
    <row r="31" spans="1:4" x14ac:dyDescent="0.3">
      <c r="A31" t="s">
        <v>281</v>
      </c>
      <c r="B31" t="s">
        <v>319</v>
      </c>
      <c r="C31" t="s">
        <v>321</v>
      </c>
      <c r="D31" s="48">
        <v>107</v>
      </c>
    </row>
    <row r="32" spans="1:4" x14ac:dyDescent="0.3">
      <c r="D32" s="48"/>
    </row>
    <row r="33" spans="1:4" x14ac:dyDescent="0.3">
      <c r="D33" s="48"/>
    </row>
    <row r="34" spans="1:4" x14ac:dyDescent="0.3">
      <c r="D34" s="48"/>
    </row>
    <row r="35" spans="1:4" x14ac:dyDescent="0.3">
      <c r="D35" s="48"/>
    </row>
    <row r="36" spans="1:4" x14ac:dyDescent="0.3">
      <c r="D36" s="48"/>
    </row>
    <row r="37" spans="1:4" x14ac:dyDescent="0.3">
      <c r="D37" s="48"/>
    </row>
    <row r="38" spans="1:4" x14ac:dyDescent="0.3">
      <c r="D38" s="48"/>
    </row>
    <row r="39" spans="1:4" x14ac:dyDescent="0.3">
      <c r="D39" s="48"/>
    </row>
    <row r="40" spans="1:4" x14ac:dyDescent="0.3">
      <c r="A40" s="46" t="s">
        <v>301</v>
      </c>
      <c r="D40" s="49">
        <f>SUM(D8:D39)</f>
        <v>95177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BUD_ALL</vt:lpstr>
      <vt:lpstr>Sheet1</vt:lpstr>
      <vt:lpstr>BUD_ALL!Print_Area</vt:lpstr>
      <vt:lpstr>BUD_ALL!Print_Titles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helpdesk</cp:lastModifiedBy>
  <cp:lastPrinted>2019-05-15T14:57:20Z</cp:lastPrinted>
  <dcterms:created xsi:type="dcterms:W3CDTF">2017-05-05T14:39:39Z</dcterms:created>
  <dcterms:modified xsi:type="dcterms:W3CDTF">2021-04-07T18:25:41Z</dcterms:modified>
</cp:coreProperties>
</file>